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8" firstSheet="2" activeTab="5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9">'10项目支出绩效目标表（本次下达）'!$1:$5</definedName>
    <definedName name="_xlnm.Print_Titles" localSheetId="13">'14部门政府采购预算表'!$1:$7</definedName>
    <definedName name="_xlnm.Print_Titles" localSheetId="3">'4财政拨款收支预算总表'!$1:$6</definedName>
    <definedName name="_xlnm.Print_Titles" localSheetId="8">'9项目支出预算表'!$1:$7</definedName>
  </definedNames>
  <calcPr fullCalcOnLoad="1"/>
</workbook>
</file>

<file path=xl/sharedStrings.xml><?xml version="1.0" encoding="utf-8"?>
<sst xmlns="http://schemas.openxmlformats.org/spreadsheetml/2006/main" count="1873" uniqueCount="636">
  <si>
    <t>预算01-1表</t>
  </si>
  <si>
    <t>财务收支预算总表</t>
  </si>
  <si>
    <t>单位名称：富源县黄泥河镇中心学校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</si>
  <si>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</si>
  <si>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</si>
  <si>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</si>
  <si>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</si>
  <si>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</si>
  <si>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</si>
  <si>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</si>
  <si>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</si>
  <si>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</si>
  <si>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</si>
  <si>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</si>
  <si>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</si>
  <si>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</si>
  <si>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</si>
  <si>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</si>
  <si>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</si>
  <si>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</si>
  <si>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</si>
  <si>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</si>
  <si>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</si>
  <si>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</si>
  <si>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</si>
  <si>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</si>
  <si>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</si>
  <si>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</si>
  <si>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</si>
  <si>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</si>
  <si>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</si>
  <si>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</si>
  <si>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</si>
  <si>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</si>
  <si>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</si>
  <si>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</si>
  <si>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</si>
  <si>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</si>
  <si>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</si>
  <si>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</si>
  <si>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</si>
  <si>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</si>
  <si>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</si>
  <si>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</si>
  <si>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</si>
  <si>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</si>
  <si>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</si>
  <si>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</si>
  <si>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</si>
  <si>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</si>
  <si>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</si>
  <si>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</si>
  <si>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</si>
  <si>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</si>
  <si>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</si>
  <si>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</si>
  <si>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</si>
  <si>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</si>
  <si>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</si>
  <si>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</si>
  <si>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</si>
  <si>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</si>
  <si>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</si>
  <si>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</si>
  <si>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</si>
  <si>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105035</t>
  </si>
  <si>
    <t xml:space="preserve">  富源县黄泥河镇中心学校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</si>
  <si>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</si>
  <si>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</si>
  <si>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</si>
  <si>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</si>
  <si>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</si>
  <si>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</si>
  <si>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</si>
  <si>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</si>
  <si>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</si>
  <si>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</si>
  <si>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</si>
  <si>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</si>
  <si>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</si>
  <si>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</si>
  <si>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</si>
  <si>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</si>
  <si>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20501</t>
  </si>
  <si>
    <t xml:space="preserve">  教育管理事务</t>
  </si>
  <si>
    <t>2050101</t>
  </si>
  <si>
    <t xml:space="preserve">    行政运行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</si>
  <si>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</si>
  <si>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</si>
  <si>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</si>
  <si>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</si>
  <si>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</si>
  <si>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</si>
  <si>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</si>
  <si>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</si>
  <si>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2050204</t>
  </si>
  <si>
    <t xml:space="preserve">    高中教育</t>
  </si>
  <si>
    <t>2050299</t>
  </si>
  <si>
    <t xml:space="preserve">    其他普通教育支出</t>
  </si>
  <si>
    <t>20503</t>
  </si>
  <si>
    <t xml:space="preserve">  职业教育</t>
  </si>
  <si>
    <t>2050302</t>
  </si>
  <si>
    <t xml:space="preserve">    中等职业教育</t>
  </si>
  <si>
    <t>20507</t>
  </si>
  <si>
    <t xml:space="preserve">  特殊教育</t>
  </si>
  <si>
    <t>2050701</t>
  </si>
  <si>
    <t xml:space="preserve">    特殊学校教育</t>
  </si>
  <si>
    <t xml:space="preserve"> </t>
  </si>
  <si>
    <t>20508</t>
  </si>
  <si>
    <t xml:space="preserve">  进修及培训</t>
  </si>
  <si>
    <t>2050801</t>
  </si>
  <si>
    <t xml:space="preserve">    教师进修</t>
  </si>
  <si>
    <t>20509</t>
  </si>
  <si>
    <t xml:space="preserve">  教育费附加安排的支出</t>
  </si>
  <si>
    <t>2050999</t>
  </si>
  <si>
    <t xml:space="preserve">    其他教育费附加安排的支出</t>
  </si>
  <si>
    <t>20599</t>
  </si>
  <si>
    <t xml:space="preserve">  其他教育支出</t>
  </si>
  <si>
    <t>2059999</t>
  </si>
  <si>
    <t xml:space="preserve">    其他教育支出</t>
  </si>
  <si>
    <t>207</t>
  </si>
  <si>
    <t>文化旅游体育与传媒支出</t>
  </si>
  <si>
    <t>20703</t>
  </si>
  <si>
    <t xml:space="preserve">  体育</t>
  </si>
  <si>
    <t>2070399</t>
  </si>
  <si>
    <t xml:space="preserve">    其他体育支出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</si>
  <si>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</si>
  <si>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</si>
  <si>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</si>
  <si>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</si>
  <si>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</si>
  <si>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</si>
  <si>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</si>
  <si>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</si>
  <si>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</si>
  <si>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</si>
  <si>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</si>
  <si>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</si>
  <si>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</si>
  <si>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</si>
  <si>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</si>
  <si>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</si>
  <si>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</si>
  <si>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</si>
  <si>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</si>
  <si>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</si>
  <si>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</si>
  <si>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</si>
  <si>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</si>
  <si>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</si>
  <si>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</si>
  <si>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</si>
  <si>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</si>
  <si>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</si>
  <si>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</si>
  <si>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</si>
  <si>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</si>
  <si>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</si>
  <si>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</si>
  <si>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</si>
  <si>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2210203</t>
  </si>
  <si>
    <t xml:space="preserve">    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</si>
  <si>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</si>
  <si>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</si>
  <si>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</si>
  <si>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</si>
  <si>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</si>
  <si>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</si>
  <si>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</si>
  <si>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</si>
  <si>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</si>
  <si>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</si>
  <si>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</si>
  <si>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</si>
  <si>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</si>
  <si>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</si>
  <si>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</si>
  <si>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</si>
  <si>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</si>
  <si>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</si>
  <si>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</si>
  <si>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</si>
  <si>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</si>
  <si>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</si>
  <si>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</si>
  <si>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</si>
  <si>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</si>
  <si>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</si>
  <si>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</si>
  <si>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</si>
  <si>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</si>
  <si>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</si>
  <si>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</si>
  <si>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</si>
  <si>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</si>
  <si>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</si>
  <si>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</si>
  <si>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</si>
  <si>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</si>
  <si>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</si>
  <si>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</si>
  <si>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</si>
  <si>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</si>
  <si>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</si>
  <si>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</si>
  <si>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</si>
  <si>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</si>
  <si>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</si>
  <si>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</si>
  <si>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</si>
  <si>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</si>
  <si>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</si>
  <si>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</si>
  <si>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</si>
  <si>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</si>
  <si>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</si>
  <si>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</si>
  <si>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</si>
  <si>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</si>
  <si>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</si>
  <si>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</si>
  <si>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</si>
  <si>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</si>
  <si>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</si>
  <si>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</si>
  <si>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</si>
  <si>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</si>
  <si>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</si>
  <si>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</si>
  <si>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</si>
  <si>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</si>
  <si>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</si>
  <si>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</si>
  <si>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</si>
  <si>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</si>
  <si>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</si>
  <si>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</si>
  <si>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</si>
  <si>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</si>
  <si>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</si>
  <si>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</si>
  <si>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</si>
  <si>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</si>
  <si>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</si>
  <si>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</si>
  <si>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</si>
  <si>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</si>
  <si>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</si>
  <si>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</si>
  <si>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</si>
  <si>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</si>
  <si>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</si>
  <si>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</si>
  <si>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</si>
  <si>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</si>
  <si>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</si>
  <si>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</si>
  <si>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</si>
  <si>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</si>
  <si>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</si>
  <si>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</si>
  <si>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</si>
  <si>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</si>
  <si>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</si>
  <si>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</si>
  <si>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</si>
  <si>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</si>
  <si>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</si>
  <si>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</si>
  <si>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</si>
  <si>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</si>
  <si>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</si>
  <si>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</si>
  <si>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</si>
  <si>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</si>
  <si>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</si>
  <si>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</si>
  <si>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</si>
  <si>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</si>
  <si>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</si>
  <si>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</si>
  <si>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</si>
  <si>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</si>
  <si>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</si>
  <si>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</si>
  <si>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</si>
  <si>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</si>
  <si>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</si>
  <si>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</si>
  <si>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</si>
  <si>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</si>
  <si>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</si>
  <si>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</si>
  <si>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</si>
  <si>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</si>
  <si>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</si>
  <si>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</si>
  <si>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</si>
  <si>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</si>
  <si>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</si>
  <si>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</si>
  <si>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</si>
  <si>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</si>
  <si>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</si>
  <si>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</si>
  <si>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</si>
  <si>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</si>
  <si>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</si>
  <si>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</si>
  <si>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</si>
  <si>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</si>
  <si>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</si>
  <si>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</si>
  <si>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</si>
  <si>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</si>
  <si>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</si>
  <si>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</si>
  <si>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</si>
  <si>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</si>
  <si>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</si>
  <si>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</si>
  <si>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</si>
  <si>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</si>
  <si>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</si>
  <si>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</si>
  <si>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</si>
  <si>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</si>
  <si>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</si>
  <si>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</si>
  <si>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</si>
  <si>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</si>
  <si>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</si>
  <si>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</si>
  <si>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</si>
  <si>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</si>
  <si>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</si>
  <si>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</si>
  <si>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</si>
  <si>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</si>
  <si>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</si>
  <si>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</si>
  <si>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</si>
  <si>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</si>
  <si>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</si>
  <si>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</si>
  <si>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</si>
  <si>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</si>
  <si>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</si>
  <si>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</si>
  <si>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</si>
  <si>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</si>
  <si>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</si>
  <si>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</si>
  <si>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</si>
  <si>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</si>
  <si>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</si>
  <si>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</si>
  <si>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</si>
  <si>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</si>
  <si>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</si>
  <si>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</si>
  <si>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</si>
  <si>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</si>
  <si>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</si>
  <si>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</si>
  <si>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</si>
  <si>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</si>
  <si>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</si>
  <si>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</si>
  <si>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</si>
  <si>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</si>
  <si>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</si>
  <si>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</si>
  <si>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</si>
  <si>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</si>
  <si>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</si>
  <si>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</si>
  <si>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</si>
  <si>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</si>
  <si>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</si>
  <si>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</si>
  <si>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</si>
  <si>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</si>
  <si>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</si>
  <si>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</si>
  <si>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</si>
  <si>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</si>
  <si>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</si>
  <si>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</si>
  <si>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</si>
  <si>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</si>
  <si>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</si>
  <si>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</si>
  <si>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</si>
  <si>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</si>
  <si>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</si>
  <si>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</si>
  <si>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</si>
  <si>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</si>
  <si>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</si>
  <si>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</si>
  <si>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</si>
  <si>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</si>
  <si>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</si>
  <si>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</si>
  <si>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</si>
  <si>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</si>
  <si>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</si>
  <si>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</si>
  <si>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</si>
  <si>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</si>
  <si>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</si>
  <si>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</si>
  <si>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</si>
  <si>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</si>
  <si>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</si>
  <si>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</si>
  <si>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</si>
  <si>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</si>
  <si>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</si>
  <si>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</si>
  <si>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</si>
  <si>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单位名称：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</si>
  <si>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</si>
  <si>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</si>
  <si>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</si>
  <si>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</si>
  <si>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</si>
  <si>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</si>
  <si>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</si>
  <si>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</si>
  <si>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</si>
  <si>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</si>
  <si>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</si>
  <si>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</si>
  <si>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</si>
  <si>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</si>
  <si>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</si>
  <si>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530325210000000020304</t>
  </si>
  <si>
    <t>事业人员支出工资</t>
  </si>
  <si>
    <t>学前教育</t>
  </si>
  <si>
    <t>30101</t>
  </si>
  <si>
    <t>基本工资</t>
  </si>
  <si>
    <t>小学教育</t>
  </si>
  <si>
    <t>初中教育</t>
  </si>
  <si>
    <t>30102</t>
  </si>
  <si>
    <t>津贴补贴</t>
  </si>
  <si>
    <t>30103</t>
  </si>
  <si>
    <t>奖金</t>
  </si>
  <si>
    <t>30107</t>
  </si>
  <si>
    <t>绩效工资</t>
  </si>
  <si>
    <t>530325210000000020311</t>
  </si>
  <si>
    <t>养老保险</t>
  </si>
  <si>
    <t>机关事业单位基本养老保险缴费支出</t>
  </si>
  <si>
    <t>30108</t>
  </si>
  <si>
    <t>机关事业单位基本养老保险缴费</t>
  </si>
  <si>
    <t>530325210000000020313</t>
  </si>
  <si>
    <t>职业年金</t>
  </si>
  <si>
    <t>机关事业单位职业年金缴费支出</t>
  </si>
  <si>
    <t>30109</t>
  </si>
  <si>
    <t>职业年金缴费</t>
  </si>
  <si>
    <t>530325210000000020312</t>
  </si>
  <si>
    <t>医疗保险</t>
  </si>
  <si>
    <t>事业单位医疗</t>
  </si>
  <si>
    <t>30110</t>
  </si>
  <si>
    <t>职工基本医疗保险缴费</t>
  </si>
  <si>
    <t>530325210000000020307</t>
  </si>
  <si>
    <t>公务员医疗补助缴费</t>
  </si>
  <si>
    <t>公务员医疗补助</t>
  </si>
  <si>
    <t>30111</t>
  </si>
  <si>
    <t>530325210000000020310</t>
  </si>
  <si>
    <t>退休公务员医疗</t>
  </si>
  <si>
    <t>530325210000000020306</t>
  </si>
  <si>
    <t>工伤保险</t>
  </si>
  <si>
    <t>其他行政事业单位医疗支出</t>
  </si>
  <si>
    <t>30112</t>
  </si>
  <si>
    <t>其他社会保障缴费</t>
  </si>
  <si>
    <t>530325210000000020308</t>
  </si>
  <si>
    <t>生育保险</t>
  </si>
  <si>
    <t>530325210000000020309</t>
  </si>
  <si>
    <t>失业保险</t>
  </si>
  <si>
    <t>530325210000000020305</t>
  </si>
  <si>
    <t>初中小学大病补充医疗保险</t>
  </si>
  <si>
    <t>530325210000000020314</t>
  </si>
  <si>
    <t>住房公积金</t>
  </si>
  <si>
    <t>30113</t>
  </si>
  <si>
    <t>530325210000000020320</t>
  </si>
  <si>
    <t>其他公用支出</t>
  </si>
  <si>
    <t>30229</t>
  </si>
  <si>
    <t>福利费</t>
  </si>
  <si>
    <t>30226</t>
  </si>
  <si>
    <t>劳务费</t>
  </si>
  <si>
    <t>30201</t>
  </si>
  <si>
    <t>办公费</t>
  </si>
  <si>
    <t>30205</t>
  </si>
  <si>
    <t>水费</t>
  </si>
  <si>
    <t>30211</t>
  </si>
  <si>
    <t>差旅费</t>
  </si>
  <si>
    <t>30216</t>
  </si>
  <si>
    <t>培训费</t>
  </si>
  <si>
    <t>30239</t>
  </si>
  <si>
    <t>其他交通费用</t>
  </si>
  <si>
    <t>特殊学校教育</t>
  </si>
  <si>
    <t>530325221100000660476</t>
  </si>
  <si>
    <t>30217</t>
  </si>
  <si>
    <t>530325210000000020319</t>
  </si>
  <si>
    <t>工会经费</t>
  </si>
  <si>
    <t>30228</t>
  </si>
  <si>
    <t>530325210000000020315</t>
  </si>
  <si>
    <t>事业单位离退休</t>
  </si>
  <si>
    <t>30305</t>
  </si>
  <si>
    <t>生活补助</t>
  </si>
  <si>
    <t>530325221100000616555</t>
  </si>
  <si>
    <t>其他人员支出</t>
  </si>
  <si>
    <t>死亡抚恤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</si>
  <si>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</si>
  <si>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</si>
  <si>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</si>
  <si>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</si>
  <si>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</si>
  <si>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</si>
  <si>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</si>
  <si>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</si>
  <si>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</si>
  <si>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幼儿园保育教育费专项资金</t>
  </si>
  <si>
    <t>专项业务类</t>
  </si>
  <si>
    <t>530325210000000021077</t>
  </si>
  <si>
    <t>富源县黄泥河镇中心学校</t>
  </si>
  <si>
    <t>30206</t>
  </si>
  <si>
    <t>电费</t>
  </si>
  <si>
    <t>30213</t>
  </si>
  <si>
    <t>维修（护）费</t>
  </si>
  <si>
    <t>30215</t>
  </si>
  <si>
    <t>会议费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</si>
  <si>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</si>
  <si>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</si>
  <si>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</si>
  <si>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</si>
  <si>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</si>
  <si>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</si>
  <si>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</si>
  <si>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</si>
  <si>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</si>
  <si>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</si>
  <si>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</si>
  <si>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</si>
  <si>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幼儿园保育教育费专项资金</t>
  </si>
  <si>
    <t>幼儿园保育教育费以单位直收的方式收取，主要用于用于幼儿园办公、劳务、差旅、维修、设备购置。</t>
  </si>
  <si>
    <t xml:space="preserve">      产出指标</t>
  </si>
  <si>
    <t>时效指标</t>
  </si>
  <si>
    <t>资金到位率</t>
  </si>
  <si>
    <t>=</t>
  </si>
  <si>
    <t>100</t>
  </si>
  <si>
    <t>%</t>
  </si>
  <si>
    <t>定量指标</t>
  </si>
  <si>
    <t>非税收入政策</t>
  </si>
  <si>
    <t xml:space="preserve">      效益指标</t>
  </si>
  <si>
    <t>社会效益指标</t>
  </si>
  <si>
    <t>受益人数</t>
  </si>
  <si>
    <t>人</t>
  </si>
  <si>
    <t>全校学生受益</t>
  </si>
  <si>
    <t xml:space="preserve">      满意度指标</t>
  </si>
  <si>
    <t>服务对象满意度指标</t>
  </si>
  <si>
    <t>家长满意率</t>
  </si>
  <si>
    <t>&gt;=</t>
  </si>
  <si>
    <t>95</t>
  </si>
  <si>
    <t>社会调查</t>
  </si>
  <si>
    <t>预算05-3表</t>
  </si>
  <si>
    <t>项目支出绩效目标表（另文下达）</t>
  </si>
  <si>
    <t>备注：（单位名称）无另文下达的项目支出绩效目标表。</t>
  </si>
  <si>
    <t>预算06表</t>
  </si>
  <si>
    <t>政府性基金预算支出预算表</t>
  </si>
  <si>
    <t>本年政府性基金预算支出</t>
  </si>
  <si>
    <t>备注：无政府性基金预算支出预算表。</t>
  </si>
  <si>
    <t>预算07表</t>
  </si>
  <si>
    <t xml:space="preserve"> 国有资本经营预算支出表</t>
  </si>
  <si>
    <t>本年国有资本经营预算支出</t>
  </si>
  <si>
    <t>备注：无国有资本经营预算支出表。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</si>
  <si>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</si>
  <si>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</si>
  <si>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</si>
  <si>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</si>
  <si>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</si>
  <si>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</si>
  <si>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</si>
  <si>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</si>
  <si>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</si>
  <si>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</si>
  <si>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</si>
  <si>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采购计算机</t>
  </si>
  <si>
    <t>A02010104 台式计算机</t>
  </si>
  <si>
    <t>元</t>
  </si>
  <si>
    <t>打印机</t>
  </si>
  <si>
    <t>A020204 多功能一体机</t>
  </si>
  <si>
    <t>复印纸</t>
  </si>
  <si>
    <t>A090101 复印纸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</si>
  <si>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</si>
  <si>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</si>
  <si>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</si>
  <si>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</si>
  <si>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</si>
  <si>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</si>
  <si>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</si>
  <si>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</si>
  <si>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备注：无政府购买服务预算表。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</si>
  <si>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</si>
  <si>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</si>
  <si>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</si>
  <si>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</si>
  <si>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</si>
  <si>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</si>
  <si>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</si>
  <si>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</si>
  <si>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</si>
  <si>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</si>
  <si>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</si>
  <si>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</si>
  <si>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</si>
  <si>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</si>
  <si>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</si>
  <si>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</si>
  <si>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</si>
  <si>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备注：本单位无县对下转移支付预算表</t>
  </si>
  <si>
    <t>预算10-2表</t>
  </si>
  <si>
    <t>县对下转移支付绩效目标表</t>
  </si>
  <si>
    <t>备注：本单位无县对下转移支付绩效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</si>
  <si>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</si>
  <si>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</si>
  <si>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</si>
  <si>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</si>
  <si>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</si>
  <si>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</si>
  <si>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</si>
  <si>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</si>
  <si>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</si>
  <si>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备注：本单位无新增资产配置表。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</si>
</sst>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);[Red]\-0.00\ "/>
    <numFmt numFmtId="181" formatCode="0.00_ "/>
    <numFmt numFmtId="182" formatCode="#,##0.00_ "/>
    <numFmt numFmtId="183" formatCode="#,##0.00000000000000000_ "/>
  </numFmts>
  <fonts count="7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FFFFFF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1"/>
      <color rgb="FFFF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17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2" fillId="0" borderId="0">
      <alignment vertical="center"/>
      <protection/>
    </xf>
    <xf numFmtId="0" fontId="41" fillId="27" borderId="0" applyNumberFormat="0" applyBorder="0" applyAlignment="0" applyProtection="0"/>
    <xf numFmtId="0" fontId="12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7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61" fillId="0" borderId="16" xfId="67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0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0" fillId="0" borderId="17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center" vertical="center"/>
      <protection/>
    </xf>
    <xf numFmtId="0" fontId="60" fillId="0" borderId="19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center" vertical="center"/>
      <protection/>
    </xf>
    <xf numFmtId="0" fontId="60" fillId="0" borderId="20" xfId="67" applyFont="1" applyFill="1" applyBorder="1" applyAlignment="1" applyProtection="1">
      <alignment horizontal="center" vertical="center"/>
      <protection/>
    </xf>
    <xf numFmtId="0" fontId="60" fillId="0" borderId="21" xfId="67" applyFont="1" applyFill="1" applyBorder="1" applyAlignment="1" applyProtection="1">
      <alignment horizontal="center" vertical="center"/>
      <protection/>
    </xf>
    <xf numFmtId="0" fontId="60" fillId="0" borderId="17" xfId="67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right"/>
      <protection locked="0"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vertical="center"/>
    </xf>
    <xf numFmtId="0" fontId="58" fillId="0" borderId="0" xfId="67" applyFont="1" applyFill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 vertical="center"/>
      <protection/>
    </xf>
    <xf numFmtId="0" fontId="60" fillId="0" borderId="0" xfId="67" applyFont="1" applyFill="1" applyBorder="1" applyAlignment="1" applyProtection="1">
      <alignment vertical="center" wrapText="1"/>
      <protection/>
    </xf>
    <xf numFmtId="0" fontId="60" fillId="0" borderId="15" xfId="67" applyFont="1" applyFill="1" applyBorder="1" applyAlignment="1" applyProtection="1">
      <alignment horizontal="center" vertical="center" wrapText="1"/>
      <protection/>
    </xf>
    <xf numFmtId="0" fontId="60" fillId="0" borderId="15" xfId="67" applyFont="1" applyFill="1" applyBorder="1" applyAlignment="1" applyProtection="1">
      <alignment horizontal="right" vertical="center"/>
      <protection locked="0"/>
    </xf>
    <xf numFmtId="0" fontId="60" fillId="0" borderId="15" xfId="67" applyFont="1" applyFill="1" applyBorder="1" applyAlignment="1" applyProtection="1">
      <alignment horizontal="left" vertical="center"/>
      <protection locked="0"/>
    </xf>
    <xf numFmtId="0" fontId="60" fillId="0" borderId="15" xfId="67" applyFont="1" applyFill="1" applyBorder="1" applyAlignment="1" applyProtection="1">
      <alignment horizontal="center" vertical="center"/>
      <protection locked="0"/>
    </xf>
    <xf numFmtId="0" fontId="60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vertical="center"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60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2" fillId="0" borderId="0" xfId="67" applyFont="1" applyFill="1" applyBorder="1" applyAlignment="1" applyProtection="1">
      <alignment horizontal="left"/>
      <protection/>
    </xf>
    <xf numFmtId="0" fontId="60" fillId="0" borderId="0" xfId="67" applyFont="1" applyFill="1" applyBorder="1" applyAlignment="1" applyProtection="1">
      <alignment horizontal="left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60" fillId="0" borderId="23" xfId="67" applyFont="1" applyFill="1" applyBorder="1" applyAlignment="1" applyProtection="1">
      <alignment horizontal="center" vertical="center" wrapText="1"/>
      <protection/>
    </xf>
    <xf numFmtId="0" fontId="60" fillId="0" borderId="19" xfId="67" applyFont="1" applyFill="1" applyBorder="1" applyAlignment="1" applyProtection="1">
      <alignment horizontal="center" vertical="center" wrapText="1"/>
      <protection/>
    </xf>
    <xf numFmtId="0" fontId="60" fillId="0" borderId="24" xfId="67" applyFont="1" applyFill="1" applyBorder="1" applyAlignment="1" applyProtection="1">
      <alignment horizontal="center" vertical="center" wrapText="1"/>
      <protection/>
    </xf>
    <xf numFmtId="0" fontId="60" fillId="0" borderId="21" xfId="67" applyFont="1" applyFill="1" applyBorder="1" applyAlignment="1" applyProtection="1">
      <alignment horizontal="center" vertical="center" wrapText="1"/>
      <protection/>
    </xf>
    <xf numFmtId="0" fontId="60" fillId="0" borderId="25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20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 wrapText="1"/>
      <protection/>
    </xf>
    <xf numFmtId="0" fontId="60" fillId="0" borderId="27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/>
      <protection/>
    </xf>
    <xf numFmtId="0" fontId="60" fillId="0" borderId="26" xfId="67" applyFont="1" applyFill="1" applyBorder="1" applyAlignment="1" applyProtection="1">
      <alignment horizontal="left" vertical="center"/>
      <protection/>
    </xf>
    <xf numFmtId="4" fontId="60" fillId="0" borderId="26" xfId="67" applyNumberFormat="1" applyFont="1" applyFill="1" applyBorder="1" applyAlignment="1" applyProtection="1">
      <alignment horizontal="right" vertical="center"/>
      <protection/>
    </xf>
    <xf numFmtId="0" fontId="62" fillId="0" borderId="28" xfId="67" applyFont="1" applyFill="1" applyBorder="1" applyAlignment="1" applyProtection="1">
      <alignment horizontal="center" vertical="center"/>
      <protection/>
    </xf>
    <xf numFmtId="0" fontId="62" fillId="0" borderId="27" xfId="67" applyFont="1" applyFill="1" applyBorder="1" applyAlignment="1" applyProtection="1">
      <alignment horizontal="left" vertical="center"/>
      <protection/>
    </xf>
    <xf numFmtId="0" fontId="62" fillId="0" borderId="26" xfId="67" applyFont="1" applyFill="1" applyBorder="1" applyAlignment="1" applyProtection="1">
      <alignment horizontal="right" vertical="center"/>
      <protection/>
    </xf>
    <xf numFmtId="0" fontId="62" fillId="0" borderId="26" xfId="67" applyFont="1" applyFill="1" applyBorder="1" applyAlignment="1" applyProtection="1">
      <alignment horizontal="right" vertical="center"/>
      <protection locked="0"/>
    </xf>
    <xf numFmtId="4" fontId="62" fillId="0" borderId="26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horizontal="left" vertical="center"/>
      <protection/>
    </xf>
    <xf numFmtId="0" fontId="60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60" fillId="0" borderId="26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0" fillId="0" borderId="29" xfId="67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8" fillId="0" borderId="0" xfId="67" applyFont="1" applyFill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right" vertical="center"/>
      <protection/>
    </xf>
    <xf numFmtId="49" fontId="60" fillId="0" borderId="17" xfId="67" applyNumberFormat="1" applyFont="1" applyFill="1" applyBorder="1" applyAlignment="1" applyProtection="1">
      <alignment horizontal="center" vertical="center" wrapText="1"/>
      <protection/>
    </xf>
    <xf numFmtId="0" fontId="60" fillId="0" borderId="30" xfId="0" applyFont="1" applyFill="1" applyBorder="1" applyAlignment="1" applyProtection="1">
      <alignment horizontal="center" vertical="center"/>
      <protection/>
    </xf>
    <xf numFmtId="49" fontId="60" fillId="0" borderId="21" xfId="67" applyNumberFormat="1" applyFont="1" applyFill="1" applyBorder="1" applyAlignment="1" applyProtection="1">
      <alignment horizontal="center" vertical="center" wrapText="1"/>
      <protection/>
    </xf>
    <xf numFmtId="49" fontId="60" fillId="0" borderId="15" xfId="67" applyNumberFormat="1" applyFont="1" applyFill="1" applyBorder="1" applyAlignment="1" applyProtection="1">
      <alignment horizontal="center" vertical="center" wrapText="1"/>
      <protection/>
    </xf>
    <xf numFmtId="0" fontId="60" fillId="0" borderId="31" xfId="0" applyFont="1" applyFill="1" applyBorder="1" applyAlignment="1" applyProtection="1">
      <alignment horizontal="center" vertical="center"/>
      <protection/>
    </xf>
    <xf numFmtId="49" fontId="60" fillId="0" borderId="32" xfId="67" applyNumberFormat="1" applyFont="1" applyFill="1" applyBorder="1" applyAlignment="1" applyProtection="1">
      <alignment horizontal="center" vertical="center"/>
      <protection/>
    </xf>
    <xf numFmtId="49" fontId="60" fillId="0" borderId="33" xfId="67" applyNumberFormat="1" applyFont="1" applyFill="1" applyBorder="1" applyAlignment="1" applyProtection="1">
      <alignment horizontal="center" vertical="center"/>
      <protection/>
    </xf>
    <xf numFmtId="49" fontId="60" fillId="0" borderId="34" xfId="67" applyNumberFormat="1" applyFont="1" applyFill="1" applyBorder="1" applyAlignment="1" applyProtection="1">
      <alignment horizontal="center" vertical="center"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0" fontId="60" fillId="0" borderId="29" xfId="67" applyFont="1" applyFill="1" applyBorder="1" applyAlignment="1" applyProtection="1">
      <alignment horizontal="center" vertical="center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/>
    </xf>
    <xf numFmtId="180" fontId="60" fillId="0" borderId="16" xfId="67" applyNumberFormat="1" applyFont="1" applyFill="1" applyBorder="1" applyAlignment="1" applyProtection="1">
      <alignment horizontal="right" vertical="center"/>
      <protection/>
    </xf>
    <xf numFmtId="180" fontId="60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29" xfId="67" applyFont="1" applyFill="1" applyBorder="1" applyAlignment="1" applyProtection="1">
      <alignment horizontal="center" vertical="center"/>
      <protection/>
    </xf>
    <xf numFmtId="0" fontId="5" fillId="0" borderId="0" xfId="67" applyFont="1" applyFill="1" applyBorder="1" applyAlignment="1" applyProtection="1">
      <alignment horizontal="left" vertical="top"/>
      <protection locked="0"/>
    </xf>
    <xf numFmtId="0" fontId="2" fillId="0" borderId="0" xfId="67" applyFont="1" applyFill="1" applyBorder="1" applyAlignment="1" applyProtection="1">
      <alignment horizontal="left" vertical="top"/>
      <protection locked="0"/>
    </xf>
    <xf numFmtId="0" fontId="61" fillId="0" borderId="16" xfId="67" applyFont="1" applyFill="1" applyBorder="1" applyAlignment="1" applyProtection="1">
      <alignment horizontal="left" vertical="center"/>
      <protection locked="0"/>
    </xf>
    <xf numFmtId="0" fontId="5" fillId="0" borderId="16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/>
      <protection locked="0"/>
    </xf>
    <xf numFmtId="49" fontId="60" fillId="0" borderId="0" xfId="67" applyNumberFormat="1" applyFont="1" applyFill="1" applyBorder="1" applyAlignment="1" applyProtection="1">
      <alignment horizontal="left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60" fillId="0" borderId="35" xfId="67" applyFont="1" applyFill="1" applyBorder="1" applyAlignment="1" applyProtection="1">
      <alignment horizontal="center" vertical="center"/>
      <protection/>
    </xf>
    <xf numFmtId="0" fontId="60" fillId="0" borderId="35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4" fontId="60" fillId="0" borderId="35" xfId="67" applyNumberFormat="1" applyFont="1" applyFill="1" applyBorder="1" applyAlignment="1" applyProtection="1">
      <alignment horizontal="right" vertical="center"/>
      <protection/>
    </xf>
    <xf numFmtId="4" fontId="5" fillId="0" borderId="16" xfId="67" applyNumberFormat="1" applyFont="1" applyFill="1" applyBorder="1" applyAlignment="1" applyProtection="1">
      <alignment horizontal="right" vertical="center" wrapText="1"/>
      <protection/>
    </xf>
    <xf numFmtId="0" fontId="11" fillId="0" borderId="0" xfId="67" applyFont="1" applyFill="1" applyBorder="1" applyAlignment="1" applyProtection="1">
      <alignment/>
      <protection/>
    </xf>
    <xf numFmtId="0" fontId="60" fillId="0" borderId="10" xfId="67" applyFont="1" applyFill="1" applyBorder="1" applyAlignment="1" applyProtection="1">
      <alignment horizontal="center" vertical="center" wrapText="1"/>
      <protection/>
    </xf>
    <xf numFmtId="0" fontId="60" fillId="0" borderId="36" xfId="67" applyFont="1" applyFill="1" applyBorder="1" applyAlignment="1" applyProtection="1">
      <alignment horizontal="center" vertical="center" wrapText="1"/>
      <protection/>
    </xf>
    <xf numFmtId="0" fontId="60" fillId="0" borderId="14" xfId="67" applyFont="1" applyFill="1" applyBorder="1" applyAlignment="1" applyProtection="1">
      <alignment horizontal="center" vertical="center" wrapText="1"/>
      <protection/>
    </xf>
    <xf numFmtId="49" fontId="60" fillId="0" borderId="15" xfId="67" applyNumberFormat="1" applyFont="1" applyFill="1" applyBorder="1" applyAlignment="1" applyProtection="1">
      <alignment horizontal="center" vertical="center"/>
      <protection/>
    </xf>
    <xf numFmtId="4" fontId="61" fillId="0" borderId="16" xfId="67" applyNumberFormat="1" applyFont="1" applyFill="1" applyBorder="1" applyAlignment="1" applyProtection="1">
      <alignment horizontal="right" vertical="center"/>
      <protection locked="0"/>
    </xf>
    <xf numFmtId="0" fontId="5" fillId="0" borderId="17" xfId="67" applyFont="1" applyFill="1" applyBorder="1" applyAlignment="1" applyProtection="1">
      <alignment horizontal="left" vertical="center" wrapText="1"/>
      <protection locked="0"/>
    </xf>
    <xf numFmtId="4" fontId="61" fillId="0" borderId="17" xfId="67" applyNumberFormat="1" applyFont="1" applyFill="1" applyBorder="1" applyAlignment="1" applyProtection="1">
      <alignment horizontal="right" vertical="center"/>
      <protection locked="0"/>
    </xf>
    <xf numFmtId="0" fontId="5" fillId="0" borderId="15" xfId="67" applyFont="1" applyFill="1" applyBorder="1" applyAlignment="1" applyProtection="1">
      <alignment horizontal="left" vertical="center" wrapText="1"/>
      <protection locked="0"/>
    </xf>
    <xf numFmtId="4" fontId="61" fillId="0" borderId="15" xfId="67" applyNumberFormat="1" applyFont="1" applyFill="1" applyBorder="1" applyAlignment="1" applyProtection="1">
      <alignment horizontal="right" vertical="center"/>
      <protection locked="0"/>
    </xf>
    <xf numFmtId="0" fontId="60" fillId="0" borderId="11" xfId="67" applyFont="1" applyFill="1" applyBorder="1" applyAlignment="1" applyProtection="1">
      <alignment horizontal="center" vertical="center" wrapText="1"/>
      <protection/>
    </xf>
    <xf numFmtId="0" fontId="60" fillId="0" borderId="12" xfId="67" applyFont="1" applyFill="1" applyBorder="1" applyAlignment="1" applyProtection="1">
      <alignment horizontal="center" vertical="center" wrapText="1"/>
      <protection/>
    </xf>
    <xf numFmtId="0" fontId="60" fillId="0" borderId="13" xfId="67" applyFont="1" applyFill="1" applyBorder="1" applyAlignment="1" applyProtection="1">
      <alignment horizontal="center" vertical="center" wrapText="1"/>
      <protection/>
    </xf>
    <xf numFmtId="181" fontId="60" fillId="0" borderId="15" xfId="67" applyNumberFormat="1" applyFont="1" applyFill="1" applyBorder="1" applyAlignment="1" applyProtection="1">
      <alignment horizontal="center" vertical="center"/>
      <protection/>
    </xf>
    <xf numFmtId="181" fontId="60" fillId="0" borderId="11" xfId="67" applyNumberFormat="1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 wrapText="1"/>
      <protection/>
    </xf>
    <xf numFmtId="181" fontId="60" fillId="0" borderId="10" xfId="67" applyNumberFormat="1" applyFont="1" applyFill="1" applyBorder="1" applyAlignment="1" applyProtection="1">
      <alignment horizontal="center" vertical="center"/>
      <protection/>
    </xf>
    <xf numFmtId="181" fontId="60" fillId="0" borderId="37" xfId="67" applyNumberFormat="1" applyFont="1" applyFill="1" applyBorder="1" applyAlignment="1" applyProtection="1">
      <alignment horizontal="center" vertical="center"/>
      <protection/>
    </xf>
    <xf numFmtId="49" fontId="60" fillId="0" borderId="10" xfId="67" applyNumberFormat="1" applyFont="1" applyFill="1" applyBorder="1" applyAlignment="1" applyProtection="1">
      <alignment horizontal="center" vertical="center"/>
      <protection/>
    </xf>
    <xf numFmtId="182" fontId="62" fillId="0" borderId="15" xfId="67" applyNumberFormat="1" applyFont="1" applyFill="1" applyBorder="1" applyAlignment="1" applyProtection="1">
      <alignment horizontal="right" vertical="center" wrapText="1"/>
      <protection locked="0"/>
    </xf>
    <xf numFmtId="182" fontId="62" fillId="0" borderId="11" xfId="67" applyNumberFormat="1" applyFont="1" applyFill="1" applyBorder="1" applyAlignment="1" applyProtection="1">
      <alignment horizontal="right" vertical="center" wrapText="1"/>
      <protection locked="0"/>
    </xf>
    <xf numFmtId="0" fontId="11" fillId="0" borderId="15" xfId="67" applyFont="1" applyFill="1" applyBorder="1" applyAlignment="1" applyProtection="1">
      <alignment/>
      <protection/>
    </xf>
    <xf numFmtId="0" fontId="62" fillId="0" borderId="15" xfId="67" applyFont="1" applyFill="1" applyBorder="1" applyAlignment="1" applyProtection="1">
      <alignment horizontal="right" vertical="center" wrapText="1"/>
      <protection locked="0"/>
    </xf>
    <xf numFmtId="0" fontId="2" fillId="0" borderId="11" xfId="67" applyFont="1" applyFill="1" applyBorder="1" applyAlignment="1" applyProtection="1">
      <alignment wrapText="1"/>
      <protection/>
    </xf>
    <xf numFmtId="0" fontId="60" fillId="0" borderId="37" xfId="67" applyFont="1" applyFill="1" applyBorder="1" applyAlignment="1" applyProtection="1">
      <alignment horizontal="center" vertical="center"/>
      <protection/>
    </xf>
    <xf numFmtId="0" fontId="60" fillId="0" borderId="38" xfId="67" applyFont="1" applyFill="1" applyBorder="1" applyAlignment="1" applyProtection="1">
      <alignment horizontal="center" vertical="center"/>
      <protection/>
    </xf>
    <xf numFmtId="0" fontId="60" fillId="0" borderId="39" xfId="67" applyFont="1" applyFill="1" applyBorder="1" applyAlignment="1" applyProtection="1">
      <alignment horizontal="center" vertical="center"/>
      <protection/>
    </xf>
    <xf numFmtId="0" fontId="60" fillId="0" borderId="37" xfId="67" applyFont="1" applyFill="1" applyBorder="1" applyAlignment="1" applyProtection="1">
      <alignment horizontal="center" vertical="center" wrapText="1"/>
      <protection/>
    </xf>
    <xf numFmtId="0" fontId="60" fillId="0" borderId="38" xfId="67" applyFont="1" applyFill="1" applyBorder="1" applyAlignment="1" applyProtection="1">
      <alignment horizontal="center" vertical="center" wrapText="1"/>
      <protection/>
    </xf>
    <xf numFmtId="0" fontId="60" fillId="0" borderId="40" xfId="67" applyFont="1" applyFill="1" applyBorder="1" applyAlignment="1" applyProtection="1">
      <alignment horizontal="center" vertical="center"/>
      <protection/>
    </xf>
    <xf numFmtId="0" fontId="60" fillId="0" borderId="41" xfId="67" applyFont="1" applyFill="1" applyBorder="1" applyAlignment="1" applyProtection="1">
      <alignment horizontal="center" vertical="center"/>
      <protection/>
    </xf>
    <xf numFmtId="0" fontId="60" fillId="0" borderId="42" xfId="67" applyFont="1" applyFill="1" applyBorder="1" applyAlignment="1" applyProtection="1">
      <alignment horizontal="center" vertical="center"/>
      <protection/>
    </xf>
    <xf numFmtId="0" fontId="60" fillId="0" borderId="40" xfId="67" applyFont="1" applyFill="1" applyBorder="1" applyAlignment="1" applyProtection="1">
      <alignment horizontal="center" vertical="center" wrapText="1"/>
      <protection/>
    </xf>
    <xf numFmtId="0" fontId="60" fillId="0" borderId="41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60" fillId="0" borderId="39" xfId="67" applyFont="1" applyFill="1" applyBorder="1" applyAlignment="1" applyProtection="1">
      <alignment horizontal="center" vertical="center" wrapText="1"/>
      <protection/>
    </xf>
    <xf numFmtId="0" fontId="60" fillId="0" borderId="42" xfId="67" applyFont="1" applyFill="1" applyBorder="1" applyAlignment="1" applyProtection="1">
      <alignment horizontal="center" vertical="center" wrapText="1"/>
      <protection/>
    </xf>
    <xf numFmtId="49" fontId="2" fillId="0" borderId="15" xfId="67" applyNumberFormat="1" applyFont="1" applyFill="1" applyBorder="1" applyAlignment="1" applyProtection="1">
      <alignment/>
      <protection/>
    </xf>
    <xf numFmtId="4" fontId="61" fillId="0" borderId="18" xfId="67" applyNumberFormat="1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61" fillId="0" borderId="16" xfId="67" applyNumberFormat="1" applyFont="1" applyFill="1" applyBorder="1" applyAlignment="1" applyProtection="1">
      <alignment horizontal="right" vertical="center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4" fontId="2" fillId="0" borderId="18" xfId="67" applyNumberFormat="1" applyFont="1" applyFill="1" applyBorder="1" applyAlignment="1" applyProtection="1">
      <alignment horizontal="right" vertical="center"/>
      <protection/>
    </xf>
    <xf numFmtId="10" fontId="12" fillId="0" borderId="0" xfId="26" applyNumberFormat="1" applyFont="1" applyFill="1" applyBorder="1" applyAlignment="1" applyProtection="1">
      <alignment horizontal="center" wrapText="1"/>
      <protection/>
    </xf>
    <xf numFmtId="10" fontId="12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1" xfId="72" applyNumberFormat="1" applyFont="1" applyFill="1" applyBorder="1" applyAlignment="1" applyProtection="1">
      <alignment horizontal="center" vertical="center"/>
      <protection/>
    </xf>
    <xf numFmtId="0" fontId="3" fillId="0" borderId="12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13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49" fontId="11" fillId="0" borderId="15" xfId="61" applyNumberFormat="1" applyFont="1" applyFill="1" applyBorder="1" applyAlignment="1">
      <alignment horizontal="center" vertical="center"/>
      <protection/>
    </xf>
    <xf numFmtId="49" fontId="11" fillId="0" borderId="15" xfId="61" applyNumberFormat="1" applyFont="1" applyFill="1" applyBorder="1" applyAlignment="1">
      <alignment vertical="center"/>
      <protection/>
    </xf>
    <xf numFmtId="4" fontId="11" fillId="0" borderId="15" xfId="61" applyNumberFormat="1" applyFont="1" applyFill="1" applyBorder="1" applyAlignment="1">
      <alignment horizontal="right" vertical="center"/>
      <protection/>
    </xf>
    <xf numFmtId="49" fontId="2" fillId="0" borderId="15" xfId="61" applyNumberFormat="1" applyFont="1" applyFill="1" applyBorder="1" applyAlignment="1">
      <alignment horizontal="center" vertical="center"/>
      <protection/>
    </xf>
    <xf numFmtId="49" fontId="2" fillId="0" borderId="15" xfId="61" applyNumberFormat="1" applyFont="1" applyFill="1" applyBorder="1" applyAlignment="1">
      <alignment vertical="center"/>
      <protection/>
    </xf>
    <xf numFmtId="4" fontId="2" fillId="0" borderId="15" xfId="72" applyNumberFormat="1" applyFont="1" applyFill="1" applyBorder="1" applyAlignment="1">
      <alignment horizontal="right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4" fontId="64" fillId="33" borderId="15" xfId="72" applyNumberFormat="1" applyFont="1" applyFill="1" applyBorder="1" applyAlignment="1">
      <alignment horizontal="right"/>
      <protection/>
    </xf>
    <xf numFmtId="4" fontId="65" fillId="33" borderId="15" xfId="61" applyNumberFormat="1" applyFont="1" applyFill="1" applyBorder="1" applyAlignment="1">
      <alignment horizontal="right" vertical="center"/>
      <protection/>
    </xf>
    <xf numFmtId="4" fontId="66" fillId="33" borderId="16" xfId="67" applyNumberFormat="1" applyFont="1" applyFill="1" applyBorder="1" applyAlignment="1" applyProtection="1">
      <alignment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2" fillId="0" borderId="15" xfId="61" applyNumberFormat="1" applyFont="1" applyFill="1" applyBorder="1" applyAlignment="1">
      <alignment horizontal="right" vertical="center"/>
      <protection/>
    </xf>
    <xf numFmtId="4" fontId="2" fillId="0" borderId="15" xfId="72" applyNumberFormat="1" applyFont="1" applyFill="1" applyBorder="1" applyAlignment="1">
      <alignment vertical="center"/>
      <protection/>
    </xf>
    <xf numFmtId="0" fontId="9" fillId="0" borderId="15" xfId="72" applyNumberFormat="1" applyFont="1" applyFill="1" applyBorder="1" applyAlignment="1" applyProtection="1">
      <alignment horizontal="center" vertical="center"/>
      <protection/>
    </xf>
    <xf numFmtId="4" fontId="11" fillId="0" borderId="15" xfId="72" applyNumberFormat="1" applyFont="1" applyFill="1" applyBorder="1" applyAlignment="1">
      <alignment horizontal="right" vertical="center"/>
      <protection/>
    </xf>
    <xf numFmtId="0" fontId="11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0" fillId="0" borderId="18" xfId="67" applyNumberFormat="1" applyFont="1" applyFill="1" applyBorder="1" applyAlignment="1" applyProtection="1">
      <alignment horizontal="center" vertical="center" wrapText="1"/>
      <protection/>
    </xf>
    <xf numFmtId="49" fontId="60" fillId="0" borderId="19" xfId="67" applyNumberFormat="1" applyFont="1" applyFill="1" applyBorder="1" applyAlignment="1" applyProtection="1">
      <alignment horizontal="center" vertical="center" wrapText="1"/>
      <protection/>
    </xf>
    <xf numFmtId="0" fontId="60" fillId="0" borderId="23" xfId="67" applyFont="1" applyFill="1" applyBorder="1" applyAlignment="1" applyProtection="1">
      <alignment horizontal="center" vertical="center"/>
      <protection/>
    </xf>
    <xf numFmtId="49" fontId="60" fillId="0" borderId="18" xfId="67" applyNumberFormat="1" applyFont="1" applyFill="1" applyBorder="1" applyAlignment="1" applyProtection="1">
      <alignment horizontal="center" vertical="center"/>
      <protection/>
    </xf>
    <xf numFmtId="49" fontId="60" fillId="0" borderId="21" xfId="67" applyNumberFormat="1" applyFont="1" applyFill="1" applyBorder="1" applyAlignment="1" applyProtection="1">
      <alignment horizontal="center" vertical="center"/>
      <protection/>
    </xf>
    <xf numFmtId="49" fontId="60" fillId="0" borderId="17" xfId="67" applyNumberFormat="1" applyFont="1" applyFill="1" applyBorder="1" applyAlignment="1" applyProtection="1">
      <alignment horizontal="center" vertical="center"/>
      <protection/>
    </xf>
    <xf numFmtId="49" fontId="60" fillId="0" borderId="16" xfId="67" applyNumberFormat="1" applyFont="1" applyFill="1" applyBorder="1" applyAlignment="1" applyProtection="1">
      <alignment horizontal="left" vertical="center"/>
      <protection/>
    </xf>
    <xf numFmtId="49" fontId="60" fillId="0" borderId="18" xfId="67" applyNumberFormat="1" applyFont="1" applyFill="1" applyBorder="1" applyAlignment="1" applyProtection="1">
      <alignment horizontal="left" vertical="center"/>
      <protection/>
    </xf>
    <xf numFmtId="183" fontId="2" fillId="0" borderId="0" xfId="67" applyNumberFormat="1" applyFont="1" applyFill="1" applyBorder="1" applyAlignment="1" applyProtection="1">
      <alignment vertical="center"/>
      <protection/>
    </xf>
    <xf numFmtId="4" fontId="60" fillId="0" borderId="15" xfId="67" applyNumberFormat="1" applyFont="1" applyFill="1" applyBorder="1" applyAlignment="1" applyProtection="1">
      <alignment horizontal="right" vertical="center"/>
      <protection/>
    </xf>
    <xf numFmtId="0" fontId="61" fillId="0" borderId="16" xfId="67" applyNumberFormat="1" applyFont="1" applyFill="1" applyBorder="1" applyAlignment="1" applyProtection="1">
      <alignment horizontal="right" vertical="center"/>
      <protection/>
    </xf>
    <xf numFmtId="0" fontId="11" fillId="0" borderId="18" xfId="67" applyFont="1" applyFill="1" applyBorder="1" applyAlignment="1" applyProtection="1">
      <alignment horizontal="center" vertical="center"/>
      <protection/>
    </xf>
    <xf numFmtId="0" fontId="11" fillId="0" borderId="19" xfId="67" applyFont="1" applyFill="1" applyBorder="1" applyAlignment="1" applyProtection="1">
      <alignment horizontal="center" vertical="center"/>
      <protection/>
    </xf>
    <xf numFmtId="4" fontId="62" fillId="0" borderId="15" xfId="67" applyNumberFormat="1" applyFont="1" applyFill="1" applyBorder="1" applyAlignment="1" applyProtection="1">
      <alignment horizontal="right" vertical="center"/>
      <protection/>
    </xf>
    <xf numFmtId="182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60" fillId="0" borderId="17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vertical="center"/>
      <protection/>
    </xf>
    <xf numFmtId="0" fontId="60" fillId="0" borderId="16" xfId="67" applyFont="1" applyFill="1" applyBorder="1" applyAlignment="1" applyProtection="1">
      <alignment horizontal="left" vertical="center"/>
      <protection locked="0"/>
    </xf>
    <xf numFmtId="0" fontId="60" fillId="0" borderId="16" xfId="67" applyFont="1" applyFill="1" applyBorder="1" applyAlignment="1" applyProtection="1">
      <alignment vertical="center"/>
      <protection locked="0"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60" fillId="0" borderId="16" xfId="67" applyFont="1" applyFill="1" applyBorder="1" applyAlignment="1" applyProtection="1">
      <alignment horizontal="left" vertical="center"/>
      <protection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19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18" xfId="67" applyFont="1" applyFill="1" applyBorder="1" applyAlignment="1" applyProtection="1">
      <alignment horizontal="center" vertical="center" wrapText="1"/>
      <protection/>
    </xf>
    <xf numFmtId="4" fontId="60" fillId="0" borderId="29" xfId="67" applyNumberFormat="1" applyFont="1" applyFill="1" applyBorder="1" applyAlignment="1" applyProtection="1">
      <alignment horizontal="right" vertical="center"/>
      <protection/>
    </xf>
    <xf numFmtId="0" fontId="11" fillId="0" borderId="18" xfId="67" applyFont="1" applyFill="1" applyBorder="1" applyAlignment="1" applyProtection="1">
      <alignment horizontal="center" vertical="center" wrapText="1"/>
      <protection locked="0"/>
    </xf>
    <xf numFmtId="0" fontId="11" fillId="0" borderId="29" xfId="67" applyFont="1" applyFill="1" applyBorder="1" applyAlignment="1" applyProtection="1">
      <alignment horizontal="center" vertical="center" wrapText="1"/>
      <protection/>
    </xf>
    <xf numFmtId="4" fontId="62" fillId="0" borderId="16" xfId="67" applyNumberFormat="1" applyFont="1" applyFill="1" applyBorder="1" applyAlignment="1" applyProtection="1">
      <alignment horizontal="right" vertical="center"/>
      <protection locked="0"/>
    </xf>
    <xf numFmtId="182" fontId="2" fillId="0" borderId="0" xfId="67" applyNumberFormat="1" applyFont="1" applyFill="1" applyBorder="1" applyAlignment="1" applyProtection="1">
      <alignment vertical="center"/>
      <protection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28" xfId="67" applyFont="1" applyFill="1" applyBorder="1" applyAlignment="1" applyProtection="1">
      <alignment horizontal="center" vertical="center" wrapText="1"/>
      <protection/>
    </xf>
    <xf numFmtId="4" fontId="60" fillId="0" borderId="16" xfId="67" applyNumberFormat="1" applyFont="1" applyFill="1" applyBorder="1" applyAlignment="1" applyProtection="1">
      <alignment vertical="center"/>
      <protection locked="0"/>
    </xf>
    <xf numFmtId="4" fontId="60" fillId="0" borderId="15" xfId="67" applyNumberFormat="1" applyFont="1" applyFill="1" applyBorder="1" applyAlignment="1" applyProtection="1">
      <alignment vertical="center"/>
      <protection/>
    </xf>
    <xf numFmtId="4" fontId="60" fillId="0" borderId="29" xfId="67" applyNumberFormat="1" applyFont="1" applyFill="1" applyBorder="1" applyAlignment="1" applyProtection="1">
      <alignment vertical="center"/>
      <protection/>
    </xf>
    <xf numFmtId="4" fontId="60" fillId="0" borderId="16" xfId="67" applyNumberFormat="1" applyFont="1" applyFill="1" applyBorder="1" applyAlignment="1" applyProtection="1">
      <alignment vertical="center"/>
      <protection/>
    </xf>
    <xf numFmtId="0" fontId="11" fillId="0" borderId="0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right" vertical="center"/>
      <protection locked="0"/>
    </xf>
    <xf numFmtId="0" fontId="62" fillId="0" borderId="16" xfId="67" applyNumberFormat="1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69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59" fillId="0" borderId="0" xfId="67" applyFont="1" applyFill="1" applyBorder="1" applyAlignment="1" applyProtection="1">
      <alignment horizontal="center" vertical="top"/>
      <protection/>
    </xf>
    <xf numFmtId="0" fontId="60" fillId="0" borderId="20" xfId="67" applyFont="1" applyFill="1" applyBorder="1" applyAlignment="1" applyProtection="1">
      <alignment horizontal="left" vertical="center"/>
      <protection/>
    </xf>
    <xf numFmtId="4" fontId="60" fillId="0" borderId="28" xfId="67" applyNumberFormat="1" applyFont="1" applyFill="1" applyBorder="1" applyAlignment="1" applyProtection="1">
      <alignment horizontal="right" vertical="center"/>
      <protection locked="0"/>
    </xf>
    <xf numFmtId="4" fontId="2" fillId="0" borderId="16" xfId="67" applyNumberFormat="1" applyFont="1" applyFill="1" applyBorder="1" applyAlignment="1" applyProtection="1">
      <alignment/>
      <protection/>
    </xf>
    <xf numFmtId="0" fontId="2" fillId="0" borderId="16" xfId="67" applyFont="1" applyFill="1" applyBorder="1" applyAlignment="1" applyProtection="1">
      <alignment/>
      <protection/>
    </xf>
    <xf numFmtId="0" fontId="62" fillId="0" borderId="20" xfId="67" applyFont="1" applyFill="1" applyBorder="1" applyAlignment="1" applyProtection="1">
      <alignment horizontal="center" vertical="center"/>
      <protection/>
    </xf>
    <xf numFmtId="4" fontId="62" fillId="0" borderId="28" xfId="67" applyNumberFormat="1" applyFont="1" applyFill="1" applyBorder="1" applyAlignment="1" applyProtection="1">
      <alignment horizontal="right" vertical="center"/>
      <protection/>
    </xf>
    <xf numFmtId="4" fontId="62" fillId="0" borderId="17" xfId="67" applyNumberFormat="1" applyFont="1" applyFill="1" applyBorder="1" applyAlignment="1" applyProtection="1">
      <alignment horizontal="right" vertical="center"/>
      <protection/>
    </xf>
    <xf numFmtId="4" fontId="60" fillId="0" borderId="28" xfId="67" applyNumberFormat="1" applyFont="1" applyFill="1" applyBorder="1" applyAlignment="1" applyProtection="1">
      <alignment horizontal="right" vertical="center"/>
      <protection/>
    </xf>
    <xf numFmtId="0" fontId="60" fillId="0" borderId="18" xfId="67" applyFont="1" applyFill="1" applyBorder="1" applyAlignment="1" applyProtection="1">
      <alignment horizontal="left" vertical="center"/>
      <protection/>
    </xf>
    <xf numFmtId="0" fontId="62" fillId="0" borderId="20" xfId="67" applyFont="1" applyFill="1" applyBorder="1" applyAlignment="1" applyProtection="1">
      <alignment horizontal="center" vertical="center"/>
      <protection locked="0"/>
    </xf>
    <xf numFmtId="0" fontId="62" fillId="0" borderId="18" xfId="67" applyFont="1" applyFill="1" applyBorder="1" applyAlignment="1" applyProtection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Zeros="0" workbookViewId="0" topLeftCell="A1">
      <pane xSplit="1" ySplit="6" topLeftCell="B20" activePane="bottomRight" state="frozen"/>
      <selection pane="bottomRight" activeCell="D9" sqref="D9:D28"/>
    </sheetView>
  </sheetViews>
  <sheetFormatPr defaultColWidth="8.00390625" defaultRowHeight="12.75"/>
  <cols>
    <col min="1" max="1" width="39.57421875" style="32" customWidth="1"/>
    <col min="2" max="2" width="43.140625" style="32" customWidth="1"/>
    <col min="3" max="3" width="40.421875" style="32" customWidth="1"/>
    <col min="4" max="4" width="46.140625" style="32" customWidth="1"/>
    <col min="5" max="5" width="8.00390625" style="19" customWidth="1"/>
    <col min="6" max="16384" width="8.00390625" style="19" customWidth="1"/>
  </cols>
  <sheetData>
    <row r="1" spans="1:4" ht="16.5" customHeight="1">
      <c r="A1" s="283"/>
      <c r="B1" s="33"/>
      <c r="C1" s="33"/>
      <c r="D1" s="284" t="s">
        <v>0</v>
      </c>
    </row>
    <row r="2" spans="1:4" ht="31.5" customHeight="1">
      <c r="A2" s="20" t="s">
        <v>1</v>
      </c>
      <c r="B2" s="285"/>
      <c r="C2" s="285"/>
      <c r="D2" s="285"/>
    </row>
    <row r="3" spans="1:4" s="16" customFormat="1" ht="21" customHeight="1">
      <c r="A3" s="54" t="s">
        <v>2</v>
      </c>
      <c r="B3" s="241"/>
      <c r="C3" s="241"/>
      <c r="D3" s="34" t="s">
        <v>3</v>
      </c>
    </row>
    <row r="4" spans="1:4" s="16" customFormat="1" ht="19.5" customHeight="1">
      <c r="A4" s="41" t="s">
        <v>4</v>
      </c>
      <c r="B4" s="118"/>
      <c r="C4" s="41" t="s">
        <v>5</v>
      </c>
      <c r="D4" s="118"/>
    </row>
    <row r="5" spans="1:4" s="16" customFormat="1" ht="19.5" customHeight="1">
      <c r="A5" s="40" t="s">
        <v>6</v>
      </c>
      <c r="B5" s="40" t="s">
        <v>7</v>
      </c>
      <c r="C5" s="40" t="s">
        <v>8</v>
      </c>
      <c r="D5" s="40" t="s">
        <v>7</v>
      </c>
    </row>
    <row r="6" spans="1:4" s="16" customFormat="1" ht="19.5" customHeight="1">
      <c r="A6" s="44"/>
      <c r="B6" s="44"/>
      <c r="C6" s="44"/>
      <c r="D6" s="44"/>
    </row>
    <row r="7" spans="1:4" s="16" customFormat="1" ht="20.25" customHeight="1">
      <c r="A7" s="247" t="s">
        <v>9</v>
      </c>
      <c r="B7" s="187">
        <v>7577.24</v>
      </c>
      <c r="C7" s="247" t="s">
        <v>10</v>
      </c>
      <c r="D7" s="188"/>
    </row>
    <row r="8" spans="1:4" s="16" customFormat="1" ht="20.25" customHeight="1">
      <c r="A8" s="247" t="s">
        <v>11</v>
      </c>
      <c r="B8" s="188"/>
      <c r="C8" s="247" t="s">
        <v>12</v>
      </c>
      <c r="D8" s="188"/>
    </row>
    <row r="9" spans="1:4" s="16" customFormat="1" ht="20.25" customHeight="1">
      <c r="A9" s="247" t="s">
        <v>13</v>
      </c>
      <c r="B9" s="188"/>
      <c r="C9" s="247" t="s">
        <v>14</v>
      </c>
      <c r="D9" s="188"/>
    </row>
    <row r="10" spans="1:4" s="16" customFormat="1" ht="20.25" customHeight="1">
      <c r="A10" s="247" t="s">
        <v>15</v>
      </c>
      <c r="B10" s="246"/>
      <c r="C10" s="247" t="s">
        <v>16</v>
      </c>
      <c r="D10" s="188"/>
    </row>
    <row r="11" spans="1:4" s="16" customFormat="1" ht="20.25" customHeight="1">
      <c r="A11" s="247" t="s">
        <v>17</v>
      </c>
      <c r="B11" s="246">
        <f>SUM(B12:B16)</f>
        <v>0</v>
      </c>
      <c r="C11" s="247" t="s">
        <v>18</v>
      </c>
      <c r="D11" s="187">
        <v>5643.86</v>
      </c>
    </row>
    <row r="12" spans="1:4" s="16" customFormat="1" ht="20.25" customHeight="1">
      <c r="A12" s="247" t="s">
        <v>19</v>
      </c>
      <c r="B12" s="246"/>
      <c r="C12" s="247" t="s">
        <v>20</v>
      </c>
      <c r="D12" s="188"/>
    </row>
    <row r="13" spans="1:4" s="16" customFormat="1" ht="20.25" customHeight="1">
      <c r="A13" s="247" t="s">
        <v>21</v>
      </c>
      <c r="B13" s="246"/>
      <c r="C13" s="247" t="s">
        <v>22</v>
      </c>
      <c r="D13" s="188"/>
    </row>
    <row r="14" spans="1:4" s="16" customFormat="1" ht="20.25" customHeight="1">
      <c r="A14" s="247" t="s">
        <v>23</v>
      </c>
      <c r="B14" s="246"/>
      <c r="C14" s="247" t="s">
        <v>24</v>
      </c>
      <c r="D14" s="187">
        <v>960.29</v>
      </c>
    </row>
    <row r="15" spans="1:4" s="16" customFormat="1" ht="20.25" customHeight="1">
      <c r="A15" s="286" t="s">
        <v>25</v>
      </c>
      <c r="B15" s="287"/>
      <c r="C15" s="247" t="s">
        <v>26</v>
      </c>
      <c r="D15" s="187">
        <v>441.64</v>
      </c>
    </row>
    <row r="16" spans="1:4" s="16" customFormat="1" ht="20.25" customHeight="1">
      <c r="A16" s="286" t="s">
        <v>27</v>
      </c>
      <c r="B16" s="288"/>
      <c r="C16" s="247" t="s">
        <v>28</v>
      </c>
      <c r="D16" s="188"/>
    </row>
    <row r="17" spans="1:4" s="16" customFormat="1" ht="20.25" customHeight="1">
      <c r="A17" s="289"/>
      <c r="B17" s="288"/>
      <c r="C17" s="247" t="s">
        <v>29</v>
      </c>
      <c r="D17" s="188"/>
    </row>
    <row r="18" spans="1:4" s="16" customFormat="1" ht="20.25" customHeight="1">
      <c r="A18" s="289"/>
      <c r="B18" s="288"/>
      <c r="C18" s="247" t="s">
        <v>30</v>
      </c>
      <c r="D18" s="188"/>
    </row>
    <row r="19" spans="1:4" s="16" customFormat="1" ht="20.25" customHeight="1">
      <c r="A19" s="289"/>
      <c r="B19" s="288"/>
      <c r="C19" s="247" t="s">
        <v>31</v>
      </c>
      <c r="D19" s="188"/>
    </row>
    <row r="20" spans="1:4" s="16" customFormat="1" ht="20.25" customHeight="1">
      <c r="A20" s="289"/>
      <c r="B20" s="288"/>
      <c r="C20" s="247" t="s">
        <v>32</v>
      </c>
      <c r="D20" s="188"/>
    </row>
    <row r="21" spans="1:4" s="16" customFormat="1" ht="20.25" customHeight="1">
      <c r="A21" s="289"/>
      <c r="B21" s="288"/>
      <c r="C21" s="247" t="s">
        <v>33</v>
      </c>
      <c r="D21" s="188"/>
    </row>
    <row r="22" spans="1:4" s="16" customFormat="1" ht="20.25" customHeight="1">
      <c r="A22" s="289"/>
      <c r="B22" s="288"/>
      <c r="C22" s="247" t="s">
        <v>34</v>
      </c>
      <c r="D22" s="188"/>
    </row>
    <row r="23" spans="1:4" s="16" customFormat="1" ht="20.25" customHeight="1">
      <c r="A23" s="289"/>
      <c r="B23" s="288"/>
      <c r="C23" s="247" t="s">
        <v>35</v>
      </c>
      <c r="D23" s="188"/>
    </row>
    <row r="24" spans="1:4" s="16" customFormat="1" ht="20.25" customHeight="1">
      <c r="A24" s="289"/>
      <c r="B24" s="288"/>
      <c r="C24" s="247" t="s">
        <v>36</v>
      </c>
      <c r="D24" s="188"/>
    </row>
    <row r="25" spans="1:4" s="16" customFormat="1" ht="20.25" customHeight="1">
      <c r="A25" s="289"/>
      <c r="B25" s="288"/>
      <c r="C25" s="247" t="s">
        <v>37</v>
      </c>
      <c r="D25" s="187">
        <v>531.45</v>
      </c>
    </row>
    <row r="26" spans="1:4" s="16" customFormat="1" ht="20.25" customHeight="1">
      <c r="A26" s="289"/>
      <c r="B26" s="288"/>
      <c r="C26" s="247" t="s">
        <v>38</v>
      </c>
      <c r="D26" s="188"/>
    </row>
    <row r="27" spans="1:4" s="16" customFormat="1" ht="20.25" customHeight="1">
      <c r="A27" s="289"/>
      <c r="B27" s="288"/>
      <c r="C27" s="247" t="s">
        <v>39</v>
      </c>
      <c r="D27" s="188"/>
    </row>
    <row r="28" spans="1:4" s="16" customFormat="1" ht="20.25" customHeight="1">
      <c r="A28" s="289"/>
      <c r="B28" s="288"/>
      <c r="C28" s="247" t="s">
        <v>40</v>
      </c>
      <c r="D28" s="188"/>
    </row>
    <row r="29" spans="1:4" s="16" customFormat="1" ht="20.25" customHeight="1">
      <c r="A29" s="289"/>
      <c r="B29" s="288"/>
      <c r="C29" s="247" t="s">
        <v>41</v>
      </c>
      <c r="D29" s="188"/>
    </row>
    <row r="30" spans="1:4" s="16" customFormat="1" ht="20.25" customHeight="1">
      <c r="A30" s="290" t="s">
        <v>42</v>
      </c>
      <c r="B30" s="291">
        <f>SUM(B7:B11)</f>
        <v>7577.24</v>
      </c>
      <c r="C30" s="250" t="s">
        <v>43</v>
      </c>
      <c r="D30" s="292">
        <f>SUM(D7:D29)</f>
        <v>7577.24</v>
      </c>
    </row>
    <row r="31" spans="1:4" s="16" customFormat="1" ht="20.25" customHeight="1">
      <c r="A31" s="286" t="s">
        <v>44</v>
      </c>
      <c r="B31" s="293"/>
      <c r="C31" s="294" t="s">
        <v>45</v>
      </c>
      <c r="D31" s="233"/>
    </row>
    <row r="32" spans="1:4" s="16" customFormat="1" ht="20.25" customHeight="1">
      <c r="A32" s="295" t="s">
        <v>46</v>
      </c>
      <c r="B32" s="291">
        <f>SUM(B30:B31)</f>
        <v>7577.24</v>
      </c>
      <c r="C32" s="296" t="s">
        <v>47</v>
      </c>
      <c r="D32" s="237">
        <f>SUM(D30:D31)</f>
        <v>7577.24</v>
      </c>
    </row>
    <row r="34" ht="12">
      <c r="B34" s="238"/>
    </row>
    <row r="35" ht="12">
      <c r="B35" s="238"/>
    </row>
    <row r="36" ht="12">
      <c r="B36" s="239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  <ignoredErrors>
    <ignoredError sqref="B1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pane ySplit="5" topLeftCell="A6" activePane="bottomLeft" state="frozen"/>
      <selection pane="bottomLeft" activeCell="I17" sqref="I17"/>
    </sheetView>
  </sheetViews>
  <sheetFormatPr defaultColWidth="9.140625" defaultRowHeight="12.75"/>
  <cols>
    <col min="1" max="1" width="23.140625" style="94" customWidth="1"/>
    <col min="2" max="2" width="33.00390625" style="94" customWidth="1"/>
    <col min="3" max="3" width="23.57421875" style="94" customWidth="1"/>
    <col min="4" max="4" width="19.28125" style="94" customWidth="1"/>
    <col min="5" max="5" width="17.28125" style="94" customWidth="1"/>
    <col min="6" max="6" width="5.00390625" style="124" customWidth="1"/>
    <col min="7" max="7" width="8.28125" style="94" customWidth="1"/>
    <col min="8" max="8" width="8.7109375" style="124" customWidth="1"/>
    <col min="9" max="9" width="10.28125" style="124" customWidth="1"/>
    <col min="10" max="10" width="18.8515625" style="94" customWidth="1"/>
    <col min="11" max="16384" width="9.140625" style="19" customWidth="1"/>
  </cols>
  <sheetData>
    <row r="1" ht="12" customHeight="1">
      <c r="J1" s="128" t="s">
        <v>534</v>
      </c>
    </row>
    <row r="2" spans="1:10" ht="28.5" customHeight="1">
      <c r="A2" s="20" t="s">
        <v>535</v>
      </c>
      <c r="B2" s="21"/>
      <c r="C2" s="21"/>
      <c r="D2" s="21"/>
      <c r="E2" s="21"/>
      <c r="F2" s="22"/>
      <c r="G2" s="21"/>
      <c r="H2" s="22"/>
      <c r="I2" s="22"/>
      <c r="J2" s="21"/>
    </row>
    <row r="3" spans="1:10" s="16" customFormat="1" ht="17.25" customHeight="1">
      <c r="A3" s="23" t="s">
        <v>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6" customFormat="1" ht="44.25" customHeight="1">
      <c r="A4" s="24" t="s">
        <v>536</v>
      </c>
      <c r="B4" s="24" t="s">
        <v>537</v>
      </c>
      <c r="C4" s="24" t="s">
        <v>538</v>
      </c>
      <c r="D4" s="24" t="s">
        <v>539</v>
      </c>
      <c r="E4" s="24" t="s">
        <v>540</v>
      </c>
      <c r="F4" s="25" t="s">
        <v>541</v>
      </c>
      <c r="G4" s="24" t="s">
        <v>542</v>
      </c>
      <c r="H4" s="25" t="s">
        <v>543</v>
      </c>
      <c r="I4" s="25" t="s">
        <v>544</v>
      </c>
      <c r="J4" s="24" t="s">
        <v>545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4.75" customHeight="1">
      <c r="A6" s="26" t="s">
        <v>527</v>
      </c>
      <c r="B6" s="26"/>
      <c r="C6" s="26"/>
      <c r="D6" s="26"/>
      <c r="E6" s="26"/>
      <c r="F6" s="126"/>
      <c r="G6" s="26"/>
      <c r="H6" s="126"/>
      <c r="I6" s="126"/>
      <c r="J6" s="26"/>
    </row>
    <row r="7" spans="1:10" s="16" customFormat="1" ht="24.75" customHeight="1">
      <c r="A7" s="26" t="s">
        <v>66</v>
      </c>
      <c r="B7" s="26"/>
      <c r="C7" s="26"/>
      <c r="D7" s="26"/>
      <c r="E7" s="26"/>
      <c r="F7" s="126"/>
      <c r="G7" s="26"/>
      <c r="H7" s="126"/>
      <c r="I7" s="126"/>
      <c r="J7" s="26"/>
    </row>
    <row r="8" spans="1:10" s="16" customFormat="1" ht="36.75" customHeight="1">
      <c r="A8" s="26" t="s">
        <v>546</v>
      </c>
      <c r="B8" s="127" t="s">
        <v>547</v>
      </c>
      <c r="C8" s="127" t="s">
        <v>548</v>
      </c>
      <c r="D8" s="127" t="s">
        <v>549</v>
      </c>
      <c r="E8" s="26" t="s">
        <v>550</v>
      </c>
      <c r="F8" s="127" t="s">
        <v>551</v>
      </c>
      <c r="G8" s="26" t="s">
        <v>552</v>
      </c>
      <c r="H8" s="127" t="s">
        <v>553</v>
      </c>
      <c r="I8" s="127" t="s">
        <v>554</v>
      </c>
      <c r="J8" s="26" t="s">
        <v>555</v>
      </c>
    </row>
    <row r="9" spans="1:10" s="16" customFormat="1" ht="24.75" customHeight="1">
      <c r="A9" s="26"/>
      <c r="B9" s="26"/>
      <c r="C9" s="26" t="s">
        <v>556</v>
      </c>
      <c r="D9" s="26" t="s">
        <v>557</v>
      </c>
      <c r="E9" s="26" t="s">
        <v>558</v>
      </c>
      <c r="F9" s="126" t="s">
        <v>551</v>
      </c>
      <c r="G9" s="26">
        <v>498</v>
      </c>
      <c r="H9" s="126" t="s">
        <v>559</v>
      </c>
      <c r="I9" s="126" t="s">
        <v>554</v>
      </c>
      <c r="J9" s="26" t="s">
        <v>560</v>
      </c>
    </row>
    <row r="10" spans="1:10" s="16" customFormat="1" ht="25.5" customHeight="1">
      <c r="A10" s="26"/>
      <c r="B10" s="127"/>
      <c r="C10" s="127" t="s">
        <v>561</v>
      </c>
      <c r="D10" s="127" t="s">
        <v>562</v>
      </c>
      <c r="E10" s="26" t="s">
        <v>563</v>
      </c>
      <c r="F10" s="127" t="s">
        <v>564</v>
      </c>
      <c r="G10" s="26" t="s">
        <v>565</v>
      </c>
      <c r="H10" s="127" t="s">
        <v>553</v>
      </c>
      <c r="I10" s="127" t="s">
        <v>554</v>
      </c>
      <c r="J10" s="26" t="s">
        <v>566</v>
      </c>
    </row>
  </sheetData>
  <sheetProtection/>
  <mergeCells count="2">
    <mergeCell ref="A2:J2"/>
    <mergeCell ref="A3:H3"/>
  </mergeCells>
  <printOptions horizontalCentered="1"/>
  <pageMargins left="0.38958333333333334" right="0.38958333333333334" top="0.5118055555555555" bottom="0.5118055555555555" header="0.3104166666666667" footer="0.3104166666666667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customWidth="1"/>
  </cols>
  <sheetData>
    <row r="1" ht="12" customHeight="1">
      <c r="J1" s="31" t="s">
        <v>567</v>
      </c>
    </row>
    <row r="2" spans="1:10" ht="28.5" customHeight="1">
      <c r="A2" s="20" t="s">
        <v>568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536</v>
      </c>
      <c r="B4" s="24" t="s">
        <v>537</v>
      </c>
      <c r="C4" s="24" t="s">
        <v>538</v>
      </c>
      <c r="D4" s="24" t="s">
        <v>539</v>
      </c>
      <c r="E4" s="24" t="s">
        <v>540</v>
      </c>
      <c r="F4" s="25" t="s">
        <v>541</v>
      </c>
      <c r="G4" s="24" t="s">
        <v>542</v>
      </c>
      <c r="H4" s="25" t="s">
        <v>543</v>
      </c>
      <c r="I4" s="25" t="s">
        <v>544</v>
      </c>
      <c r="J4" s="24" t="s">
        <v>545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7" t="s">
        <v>237</v>
      </c>
      <c r="B6" s="28"/>
      <c r="C6" s="28"/>
      <c r="D6" s="28"/>
      <c r="E6" s="24"/>
      <c r="F6" s="25"/>
      <c r="G6" s="24"/>
      <c r="H6" s="25"/>
      <c r="I6" s="25"/>
      <c r="J6" s="24"/>
    </row>
    <row r="7" spans="1:10" s="16" customFormat="1" ht="25.5" customHeight="1">
      <c r="A7" s="29"/>
      <c r="B7" s="29" t="s">
        <v>237</v>
      </c>
      <c r="C7" s="29" t="s">
        <v>237</v>
      </c>
      <c r="D7" s="29" t="s">
        <v>237</v>
      </c>
      <c r="E7" s="27" t="s">
        <v>237</v>
      </c>
      <c r="F7" s="29" t="s">
        <v>237</v>
      </c>
      <c r="G7" s="27" t="s">
        <v>237</v>
      </c>
      <c r="H7" s="29" t="s">
        <v>237</v>
      </c>
      <c r="I7" s="29" t="s">
        <v>237</v>
      </c>
      <c r="J7" s="27" t="s">
        <v>237</v>
      </c>
    </row>
    <row r="8" s="17" customFormat="1" ht="27.75" customHeight="1">
      <c r="A8" s="18" t="s">
        <v>569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9.140625" defaultRowHeight="14.25" customHeight="1"/>
  <cols>
    <col min="1" max="2" width="21.140625" style="15" customWidth="1"/>
    <col min="3" max="3" width="21.140625" style="32" customWidth="1"/>
    <col min="4" max="4" width="27.7109375" style="32" customWidth="1"/>
    <col min="5" max="6" width="36.7109375" style="32" customWidth="1"/>
    <col min="7" max="7" width="9.140625" style="32" customWidth="1"/>
    <col min="8" max="16384" width="9.140625" style="32" customWidth="1"/>
  </cols>
  <sheetData>
    <row r="1" spans="1:6" ht="12" customHeight="1">
      <c r="A1" s="115">
        <v>0</v>
      </c>
      <c r="B1" s="115">
        <v>0</v>
      </c>
      <c r="C1" s="116">
        <v>1</v>
      </c>
      <c r="D1" s="100"/>
      <c r="E1" s="100"/>
      <c r="F1" s="100" t="s">
        <v>570</v>
      </c>
    </row>
    <row r="2" spans="1:6" ht="26.25" customHeight="1">
      <c r="A2" s="35" t="s">
        <v>571</v>
      </c>
      <c r="B2" s="35"/>
      <c r="C2" s="20"/>
      <c r="D2" s="20"/>
      <c r="E2" s="20"/>
      <c r="F2" s="20"/>
    </row>
    <row r="3" spans="1:6" ht="13.5" customHeight="1">
      <c r="A3" s="117" t="s">
        <v>2</v>
      </c>
      <c r="B3" s="117"/>
      <c r="C3" s="116"/>
      <c r="D3" s="100"/>
      <c r="E3" s="100"/>
      <c r="F3" s="100" t="s">
        <v>3</v>
      </c>
    </row>
    <row r="4" spans="1:6" ht="19.5" customHeight="1">
      <c r="A4" s="40" t="s">
        <v>423</v>
      </c>
      <c r="B4" s="107" t="s">
        <v>69</v>
      </c>
      <c r="C4" s="40" t="s">
        <v>70</v>
      </c>
      <c r="D4" s="41" t="s">
        <v>572</v>
      </c>
      <c r="E4" s="42"/>
      <c r="F4" s="118"/>
    </row>
    <row r="5" spans="1:6" ht="18.75" customHeight="1">
      <c r="A5" s="44"/>
      <c r="B5" s="109"/>
      <c r="C5" s="45"/>
      <c r="D5" s="40" t="s">
        <v>52</v>
      </c>
      <c r="E5" s="41" t="s">
        <v>71</v>
      </c>
      <c r="F5" s="40" t="s">
        <v>72</v>
      </c>
    </row>
    <row r="6" spans="1:6" ht="18.75" customHeight="1">
      <c r="A6" s="119">
        <v>1</v>
      </c>
      <c r="B6" s="119" t="s">
        <v>205</v>
      </c>
      <c r="C6" s="48">
        <v>3</v>
      </c>
      <c r="D6" s="119" t="s">
        <v>207</v>
      </c>
      <c r="E6" s="119" t="s">
        <v>208</v>
      </c>
      <c r="F6" s="48">
        <v>6</v>
      </c>
    </row>
    <row r="7" spans="1:6" ht="18.75" customHeight="1">
      <c r="A7" s="27" t="s">
        <v>237</v>
      </c>
      <c r="B7" s="27" t="s">
        <v>237</v>
      </c>
      <c r="C7" s="27" t="s">
        <v>237</v>
      </c>
      <c r="D7" s="120" t="s">
        <v>237</v>
      </c>
      <c r="E7" s="121" t="s">
        <v>237</v>
      </c>
      <c r="F7" s="121" t="s">
        <v>237</v>
      </c>
    </row>
    <row r="8" spans="1:6" ht="18.75" customHeight="1">
      <c r="A8" s="49" t="s">
        <v>162</v>
      </c>
      <c r="B8" s="122"/>
      <c r="C8" s="123" t="s">
        <v>162</v>
      </c>
      <c r="D8" s="120" t="s">
        <v>237</v>
      </c>
      <c r="E8" s="121" t="s">
        <v>237</v>
      </c>
      <c r="F8" s="121" t="s">
        <v>237</v>
      </c>
    </row>
    <row r="9" ht="14.25" customHeight="1">
      <c r="A9" s="15" t="s">
        <v>573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102" customFormat="1" ht="12" customHeight="1">
      <c r="F1" s="100" t="s">
        <v>574</v>
      </c>
    </row>
    <row r="2" spans="1:6" s="102" customFormat="1" ht="25.5" customHeight="1">
      <c r="A2" s="105" t="s">
        <v>575</v>
      </c>
      <c r="B2" s="105"/>
      <c r="C2" s="105"/>
      <c r="D2" s="105"/>
      <c r="E2" s="105"/>
      <c r="F2" s="105"/>
    </row>
    <row r="3" spans="1:6" s="103" customFormat="1" ht="12" customHeight="1">
      <c r="A3" s="103" t="s">
        <v>2</v>
      </c>
      <c r="F3" s="106" t="s">
        <v>413</v>
      </c>
    </row>
    <row r="4" spans="1:6" s="103" customFormat="1" ht="18" customHeight="1">
      <c r="A4" s="40" t="s">
        <v>423</v>
      </c>
      <c r="B4" s="107" t="s">
        <v>69</v>
      </c>
      <c r="C4" s="40" t="s">
        <v>70</v>
      </c>
      <c r="D4" s="108" t="s">
        <v>576</v>
      </c>
      <c r="E4" s="108"/>
      <c r="F4" s="108"/>
    </row>
    <row r="5" spans="1:6" s="103" customFormat="1" ht="18" customHeight="1">
      <c r="A5" s="45"/>
      <c r="B5" s="109"/>
      <c r="C5" s="45"/>
      <c r="D5" s="108" t="s">
        <v>52</v>
      </c>
      <c r="E5" s="108" t="s">
        <v>71</v>
      </c>
      <c r="F5" s="108" t="s">
        <v>72</v>
      </c>
    </row>
    <row r="6" spans="1:6" s="103" customFormat="1" ht="18" customHeight="1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s="103" customFormat="1" ht="18" customHeight="1">
      <c r="A7" s="43"/>
      <c r="B7" s="110"/>
      <c r="C7" s="43"/>
      <c r="D7" s="111"/>
      <c r="E7" s="108"/>
      <c r="F7" s="108"/>
    </row>
    <row r="8" spans="1:6" s="103" customFormat="1" ht="21" customHeight="1">
      <c r="A8" s="112" t="s">
        <v>52</v>
      </c>
      <c r="B8" s="113"/>
      <c r="C8" s="114"/>
      <c r="D8" s="108"/>
      <c r="E8" s="108"/>
      <c r="F8" s="108"/>
    </row>
    <row r="9" s="104" customFormat="1" ht="12.75">
      <c r="A9" s="15" t="s">
        <v>577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 topLeftCell="A5">
      <selection activeCell="G12" sqref="G12"/>
    </sheetView>
  </sheetViews>
  <sheetFormatPr defaultColWidth="9.140625" defaultRowHeight="14.25" customHeight="1"/>
  <cols>
    <col min="1" max="1" width="38.8515625" style="32" customWidth="1"/>
    <col min="2" max="2" width="35.28125" style="74" customWidth="1"/>
    <col min="3" max="3" width="30.00390625" style="74" customWidth="1"/>
    <col min="4" max="4" width="7.7109375" style="32" customWidth="1"/>
    <col min="5" max="5" width="6.57421875" style="32" customWidth="1"/>
    <col min="6" max="6" width="8.57421875" style="32" customWidth="1"/>
    <col min="7" max="7" width="9.00390625" style="32" customWidth="1"/>
    <col min="8" max="8" width="9.140625" style="32" customWidth="1"/>
    <col min="9" max="10" width="6.7109375" style="32" customWidth="1"/>
    <col min="11" max="11" width="6.7109375" style="19" customWidth="1"/>
    <col min="12" max="15" width="6.7109375" style="32" customWidth="1"/>
    <col min="16" max="16" width="6.7109375" style="19" customWidth="1"/>
    <col min="17" max="17" width="6.7109375" style="32" customWidth="1"/>
    <col min="18" max="18" width="9.140625" style="19" customWidth="1"/>
    <col min="19" max="16384" width="9.140625" style="19" customWidth="1"/>
  </cols>
  <sheetData>
    <row r="1" spans="1:17" ht="13.5" customHeight="1">
      <c r="A1" s="33"/>
      <c r="B1" s="75"/>
      <c r="C1" s="75"/>
      <c r="D1" s="33"/>
      <c r="E1" s="33"/>
      <c r="F1" s="33"/>
      <c r="G1" s="33"/>
      <c r="H1" s="33"/>
      <c r="I1" s="33"/>
      <c r="J1" s="33"/>
      <c r="P1" s="31"/>
      <c r="Q1" s="99" t="s">
        <v>578</v>
      </c>
    </row>
    <row r="2" spans="1:17" ht="27.75" customHeight="1">
      <c r="A2" s="35" t="s">
        <v>579</v>
      </c>
      <c r="B2" s="76"/>
      <c r="C2" s="76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54" t="s">
        <v>2</v>
      </c>
      <c r="B3" s="75"/>
      <c r="C3" s="75"/>
      <c r="D3" s="33"/>
      <c r="E3" s="33"/>
      <c r="F3" s="33"/>
      <c r="G3" s="33"/>
      <c r="H3" s="33"/>
      <c r="I3" s="33"/>
      <c r="J3" s="33"/>
      <c r="P3" s="50"/>
      <c r="Q3" s="100" t="s">
        <v>413</v>
      </c>
    </row>
    <row r="4" spans="1:17" s="16" customFormat="1" ht="15.75" customHeight="1">
      <c r="A4" s="46" t="s">
        <v>580</v>
      </c>
      <c r="B4" s="77" t="s">
        <v>581</v>
      </c>
      <c r="C4" s="77" t="s">
        <v>582</v>
      </c>
      <c r="D4" s="77" t="s">
        <v>583</v>
      </c>
      <c r="E4" s="77" t="s">
        <v>584</v>
      </c>
      <c r="F4" s="77" t="s">
        <v>585</v>
      </c>
      <c r="G4" s="78" t="s">
        <v>428</v>
      </c>
      <c r="H4" s="79"/>
      <c r="I4" s="79"/>
      <c r="J4" s="78"/>
      <c r="K4" s="95"/>
      <c r="L4" s="78"/>
      <c r="M4" s="78"/>
      <c r="N4" s="78"/>
      <c r="O4" s="78"/>
      <c r="P4" s="95"/>
      <c r="Q4" s="101"/>
    </row>
    <row r="5" spans="1:17" s="16" customFormat="1" ht="17.25" customHeight="1">
      <c r="A5" s="80"/>
      <c r="B5" s="81"/>
      <c r="C5" s="81"/>
      <c r="D5" s="81"/>
      <c r="E5" s="81"/>
      <c r="F5" s="81"/>
      <c r="G5" s="82" t="s">
        <v>52</v>
      </c>
      <c r="H5" s="57" t="s">
        <v>55</v>
      </c>
      <c r="I5" s="57" t="s">
        <v>586</v>
      </c>
      <c r="J5" s="81" t="s">
        <v>587</v>
      </c>
      <c r="K5" s="96" t="s">
        <v>588</v>
      </c>
      <c r="L5" s="85" t="s">
        <v>59</v>
      </c>
      <c r="M5" s="85"/>
      <c r="N5" s="85"/>
      <c r="O5" s="85"/>
      <c r="P5" s="97"/>
      <c r="Q5" s="84"/>
    </row>
    <row r="6" spans="1:17" s="16" customFormat="1" ht="54" customHeight="1">
      <c r="A6" s="83"/>
      <c r="B6" s="84"/>
      <c r="C6" s="84"/>
      <c r="D6" s="84"/>
      <c r="E6" s="84"/>
      <c r="F6" s="84"/>
      <c r="G6" s="85"/>
      <c r="H6" s="57"/>
      <c r="I6" s="57"/>
      <c r="J6" s="84"/>
      <c r="K6" s="98"/>
      <c r="L6" s="84" t="s">
        <v>54</v>
      </c>
      <c r="M6" s="84" t="s">
        <v>60</v>
      </c>
      <c r="N6" s="84" t="s">
        <v>522</v>
      </c>
      <c r="O6" s="84" t="s">
        <v>62</v>
      </c>
      <c r="P6" s="98" t="s">
        <v>63</v>
      </c>
      <c r="Q6" s="84" t="s">
        <v>64</v>
      </c>
    </row>
    <row r="7" spans="1:17" s="16" customFormat="1" ht="15" customHeight="1">
      <c r="A7" s="44">
        <v>1</v>
      </c>
      <c r="B7" s="86">
        <v>2</v>
      </c>
      <c r="C7" s="86">
        <v>3</v>
      </c>
      <c r="D7" s="44">
        <v>4</v>
      </c>
      <c r="E7" s="86">
        <v>5</v>
      </c>
      <c r="F7" s="86">
        <v>6</v>
      </c>
      <c r="G7" s="44">
        <v>7</v>
      </c>
      <c r="H7" s="86">
        <v>8</v>
      </c>
      <c r="I7" s="86">
        <v>9</v>
      </c>
      <c r="J7" s="44">
        <v>10</v>
      </c>
      <c r="K7" s="86">
        <v>11</v>
      </c>
      <c r="L7" s="86">
        <v>12</v>
      </c>
      <c r="M7" s="44">
        <v>13</v>
      </c>
      <c r="N7" s="86">
        <v>14</v>
      </c>
      <c r="O7" s="86">
        <v>15</v>
      </c>
      <c r="P7" s="44">
        <v>16</v>
      </c>
      <c r="Q7" s="86">
        <v>17</v>
      </c>
    </row>
    <row r="8" spans="1:17" s="16" customFormat="1" ht="15" customHeight="1">
      <c r="A8" s="44" t="s">
        <v>66</v>
      </c>
      <c r="B8" s="87"/>
      <c r="C8" s="87"/>
      <c r="D8" s="86"/>
      <c r="E8" s="86"/>
      <c r="F8" s="86"/>
      <c r="G8" s="88"/>
      <c r="H8" s="88"/>
      <c r="I8" s="88"/>
      <c r="J8" s="88">
        <f aca="true" t="shared" si="0" ref="J8:Q8">SUM(J9:J11)</f>
        <v>0</v>
      </c>
      <c r="K8" s="88">
        <f t="shared" si="0"/>
        <v>0</v>
      </c>
      <c r="L8" s="88">
        <f t="shared" si="0"/>
        <v>0</v>
      </c>
      <c r="M8" s="88">
        <f t="shared" si="0"/>
        <v>0</v>
      </c>
      <c r="N8" s="88">
        <f t="shared" si="0"/>
        <v>0</v>
      </c>
      <c r="O8" s="88">
        <f t="shared" si="0"/>
        <v>0</v>
      </c>
      <c r="P8" s="88">
        <f t="shared" si="0"/>
        <v>0</v>
      </c>
      <c r="Q8" s="88">
        <f t="shared" si="0"/>
        <v>0</v>
      </c>
    </row>
    <row r="9" spans="1:17" s="16" customFormat="1" ht="15" customHeight="1">
      <c r="A9" s="44" t="s">
        <v>546</v>
      </c>
      <c r="B9" s="87" t="s">
        <v>589</v>
      </c>
      <c r="C9" s="87" t="s">
        <v>590</v>
      </c>
      <c r="D9" s="86" t="s">
        <v>591</v>
      </c>
      <c r="E9" s="86">
        <v>2</v>
      </c>
      <c r="F9" s="86"/>
      <c r="G9" s="88">
        <f>SUM(H9:L9)</f>
        <v>1</v>
      </c>
      <c r="H9" s="88">
        <v>1</v>
      </c>
      <c r="I9" s="88"/>
      <c r="J9" s="88"/>
      <c r="K9" s="88"/>
      <c r="L9" s="88">
        <f>SUM(M9:Q9)</f>
        <v>0</v>
      </c>
      <c r="M9" s="88"/>
      <c r="N9" s="88"/>
      <c r="O9" s="88"/>
      <c r="P9" s="88"/>
      <c r="Q9" s="88"/>
    </row>
    <row r="10" spans="1:17" s="16" customFormat="1" ht="15" customHeight="1">
      <c r="A10" s="44" t="s">
        <v>546</v>
      </c>
      <c r="B10" s="87" t="s">
        <v>592</v>
      </c>
      <c r="C10" s="87" t="s">
        <v>593</v>
      </c>
      <c r="D10" s="86" t="s">
        <v>591</v>
      </c>
      <c r="E10" s="86">
        <v>2</v>
      </c>
      <c r="F10" s="86"/>
      <c r="G10" s="88">
        <f>SUM(H10:L10)</f>
        <v>0.56</v>
      </c>
      <c r="H10" s="88">
        <v>0.56</v>
      </c>
      <c r="I10" s="88"/>
      <c r="J10" s="88"/>
      <c r="K10" s="88"/>
      <c r="L10" s="88">
        <f>SUM(M10:Q10)</f>
        <v>0</v>
      </c>
      <c r="M10" s="88"/>
      <c r="N10" s="88"/>
      <c r="O10" s="88"/>
      <c r="P10" s="88"/>
      <c r="Q10" s="88"/>
    </row>
    <row r="11" spans="1:17" s="16" customFormat="1" ht="15" customHeight="1">
      <c r="A11" s="44" t="s">
        <v>546</v>
      </c>
      <c r="B11" s="87" t="s">
        <v>594</v>
      </c>
      <c r="C11" s="87" t="s">
        <v>595</v>
      </c>
      <c r="D11" s="86" t="s">
        <v>591</v>
      </c>
      <c r="E11" s="86">
        <v>20</v>
      </c>
      <c r="F11" s="86"/>
      <c r="G11" s="88">
        <f>SUM(H11:L11)</f>
        <v>0.35</v>
      </c>
      <c r="H11" s="88">
        <v>0.35</v>
      </c>
      <c r="I11" s="88"/>
      <c r="J11" s="88"/>
      <c r="K11" s="88"/>
      <c r="L11" s="88">
        <f>SUM(M11:Q11)</f>
        <v>0</v>
      </c>
      <c r="M11" s="88"/>
      <c r="N11" s="88"/>
      <c r="O11" s="88"/>
      <c r="P11" s="88"/>
      <c r="Q11" s="88"/>
    </row>
    <row r="12" spans="1:17" s="16" customFormat="1" ht="21" customHeight="1">
      <c r="A12" s="89" t="s">
        <v>162</v>
      </c>
      <c r="B12" s="90"/>
      <c r="C12" s="90"/>
      <c r="D12" s="90"/>
      <c r="E12" s="91"/>
      <c r="F12" s="92" t="s">
        <v>237</v>
      </c>
      <c r="G12" s="93">
        <f>SUM(G9:G11)</f>
        <v>1.9100000000000001</v>
      </c>
      <c r="H12" s="93">
        <f aca="true" t="shared" si="1" ref="H12:Q12">SUM(H9:H11)</f>
        <v>1.9100000000000001</v>
      </c>
      <c r="I12" s="93">
        <f t="shared" si="1"/>
        <v>0</v>
      </c>
      <c r="J12" s="93">
        <f t="shared" si="1"/>
        <v>0</v>
      </c>
      <c r="K12" s="93">
        <f t="shared" si="1"/>
        <v>0</v>
      </c>
      <c r="L12" s="93">
        <f t="shared" si="1"/>
        <v>0</v>
      </c>
      <c r="M12" s="93">
        <f t="shared" si="1"/>
        <v>0</v>
      </c>
      <c r="N12" s="93">
        <f t="shared" si="1"/>
        <v>0</v>
      </c>
      <c r="O12" s="93">
        <f t="shared" si="1"/>
        <v>0</v>
      </c>
      <c r="P12" s="93">
        <f t="shared" si="1"/>
        <v>0</v>
      </c>
      <c r="Q12" s="93">
        <f t="shared" si="1"/>
        <v>0</v>
      </c>
    </row>
    <row r="13" spans="1:17" s="17" customFormat="1" ht="27" customHeight="1">
      <c r="A13" s="30"/>
      <c r="B13" s="94"/>
      <c r="C13" s="94"/>
      <c r="D13" s="18"/>
      <c r="E13" s="18"/>
      <c r="F13" s="18"/>
      <c r="G13" s="18"/>
      <c r="H13" s="18"/>
      <c r="I13" s="18"/>
      <c r="J13" s="18"/>
      <c r="L13" s="18"/>
      <c r="M13" s="18"/>
      <c r="N13" s="18"/>
      <c r="O13" s="18"/>
      <c r="Q13" s="18"/>
    </row>
  </sheetData>
  <sheetProtection/>
  <mergeCells count="16"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8958333333333334" right="0.38958333333333334" top="0.5118055555555555" bottom="0.5118055555555555" header="0.3104166666666667" footer="0.3104166666666667"/>
  <pageSetup horizontalDpi="600" verticalDpi="600" orientation="landscape" paperSize="9" scale="68"/>
  <ignoredErrors>
    <ignoredError sqref="G9:L11 J8:L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1" sqref="A11"/>
    </sheetView>
  </sheetViews>
  <sheetFormatPr defaultColWidth="8.7109375" defaultRowHeight="14.25" customHeight="1"/>
  <cols>
    <col min="1" max="7" width="9.140625" style="52" customWidth="1"/>
    <col min="8" max="8" width="12.00390625" style="32" customWidth="1"/>
    <col min="9" max="11" width="10.00390625" style="32" customWidth="1"/>
    <col min="12" max="12" width="9.140625" style="19" customWidth="1"/>
    <col min="13" max="14" width="9.140625" style="32" customWidth="1"/>
    <col min="15" max="16" width="12.7109375" style="32" customWidth="1"/>
    <col min="17" max="17" width="9.140625" style="19" customWidth="1"/>
    <col min="18" max="18" width="10.421875" style="32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3"/>
      <c r="B1" s="33"/>
      <c r="C1" s="33"/>
      <c r="D1" s="33"/>
      <c r="E1" s="33"/>
      <c r="F1" s="33"/>
      <c r="G1" s="33"/>
      <c r="H1" s="37"/>
      <c r="I1" s="37"/>
      <c r="J1" s="37"/>
      <c r="K1" s="37"/>
      <c r="L1" s="64"/>
      <c r="M1" s="39"/>
      <c r="N1" s="39"/>
      <c r="O1" s="39"/>
      <c r="P1" s="39"/>
      <c r="Q1" s="70"/>
      <c r="R1" s="71" t="s">
        <v>596</v>
      </c>
    </row>
    <row r="2" spans="1:18" ht="27.75" customHeight="1">
      <c r="A2" s="53" t="s">
        <v>597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17" customFormat="1" ht="16.5" customHeight="1">
      <c r="A3" s="54" t="s">
        <v>2</v>
      </c>
      <c r="B3" s="55"/>
      <c r="C3" s="55"/>
      <c r="D3" s="55"/>
      <c r="E3" s="55"/>
      <c r="F3" s="55"/>
      <c r="G3" s="55"/>
      <c r="H3" s="56"/>
      <c r="I3" s="56"/>
      <c r="J3" s="56"/>
      <c r="K3" s="56"/>
      <c r="L3" s="65"/>
      <c r="M3" s="66"/>
      <c r="N3" s="66"/>
      <c r="O3" s="66"/>
      <c r="P3" s="66"/>
      <c r="Q3" s="72"/>
      <c r="R3" s="73" t="s">
        <v>413</v>
      </c>
    </row>
    <row r="4" spans="1:18" s="16" customFormat="1" ht="15.75" customHeight="1">
      <c r="A4" s="57" t="s">
        <v>580</v>
      </c>
      <c r="B4" s="57" t="s">
        <v>598</v>
      </c>
      <c r="C4" s="57" t="s">
        <v>599</v>
      </c>
      <c r="D4" s="57" t="s">
        <v>600</v>
      </c>
      <c r="E4" s="57" t="s">
        <v>601</v>
      </c>
      <c r="F4" s="57" t="s">
        <v>602</v>
      </c>
      <c r="G4" s="57" t="s">
        <v>603</v>
      </c>
      <c r="H4" s="57" t="s">
        <v>428</v>
      </c>
      <c r="I4" s="57"/>
      <c r="J4" s="57"/>
      <c r="K4" s="57"/>
      <c r="L4" s="67"/>
      <c r="M4" s="57"/>
      <c r="N4" s="57"/>
      <c r="O4" s="57"/>
      <c r="P4" s="57"/>
      <c r="Q4" s="67"/>
      <c r="R4" s="57"/>
    </row>
    <row r="5" spans="1:18" s="16" customFormat="1" ht="17.25" customHeight="1">
      <c r="A5" s="57"/>
      <c r="B5" s="57"/>
      <c r="C5" s="57"/>
      <c r="D5" s="57"/>
      <c r="E5" s="57"/>
      <c r="F5" s="57"/>
      <c r="G5" s="57"/>
      <c r="H5" s="57" t="s">
        <v>52</v>
      </c>
      <c r="I5" s="57" t="s">
        <v>55</v>
      </c>
      <c r="J5" s="57" t="s">
        <v>586</v>
      </c>
      <c r="K5" s="57" t="s">
        <v>587</v>
      </c>
      <c r="L5" s="68" t="s">
        <v>588</v>
      </c>
      <c r="M5" s="57" t="s">
        <v>59</v>
      </c>
      <c r="N5" s="57"/>
      <c r="O5" s="57"/>
      <c r="P5" s="57"/>
      <c r="Q5" s="68"/>
      <c r="R5" s="57"/>
    </row>
    <row r="6" spans="1:18" s="16" customFormat="1" ht="54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67"/>
      <c r="M6" s="57" t="s">
        <v>54</v>
      </c>
      <c r="N6" s="57" t="s">
        <v>60</v>
      </c>
      <c r="O6" s="57" t="s">
        <v>522</v>
      </c>
      <c r="P6" s="57" t="s">
        <v>62</v>
      </c>
      <c r="Q6" s="67" t="s">
        <v>63</v>
      </c>
      <c r="R6" s="57" t="s">
        <v>64</v>
      </c>
    </row>
    <row r="7" spans="1:18" s="16" customFormat="1" ht="1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spans="1:18" s="16" customFormat="1" ht="22.5" customHeight="1">
      <c r="A8" s="43"/>
      <c r="B8" s="43"/>
      <c r="C8" s="43"/>
      <c r="D8" s="43"/>
      <c r="E8" s="43"/>
      <c r="F8" s="43"/>
      <c r="G8" s="43"/>
      <c r="H8" s="58" t="s">
        <v>237</v>
      </c>
      <c r="I8" s="58" t="s">
        <v>237</v>
      </c>
      <c r="J8" s="58" t="s">
        <v>237</v>
      </c>
      <c r="K8" s="58" t="s">
        <v>237</v>
      </c>
      <c r="L8" s="58" t="s">
        <v>237</v>
      </c>
      <c r="M8" s="58" t="s">
        <v>237</v>
      </c>
      <c r="N8" s="58" t="s">
        <v>237</v>
      </c>
      <c r="O8" s="58" t="s">
        <v>237</v>
      </c>
      <c r="P8" s="58"/>
      <c r="Q8" s="58" t="s">
        <v>237</v>
      </c>
      <c r="R8" s="58" t="s">
        <v>237</v>
      </c>
    </row>
    <row r="9" spans="1:18" s="16" customFormat="1" ht="22.5" customHeight="1">
      <c r="A9" s="59"/>
      <c r="B9" s="60"/>
      <c r="C9" s="60"/>
      <c r="D9" s="60"/>
      <c r="E9" s="60"/>
      <c r="F9" s="60"/>
      <c r="G9" s="60"/>
      <c r="H9" s="61" t="s">
        <v>237</v>
      </c>
      <c r="I9" s="61" t="s">
        <v>237</v>
      </c>
      <c r="J9" s="61" t="s">
        <v>237</v>
      </c>
      <c r="K9" s="61" t="s">
        <v>237</v>
      </c>
      <c r="L9" s="58" t="s">
        <v>237</v>
      </c>
      <c r="M9" s="61" t="s">
        <v>237</v>
      </c>
      <c r="N9" s="61" t="s">
        <v>237</v>
      </c>
      <c r="O9" s="61" t="s">
        <v>237</v>
      </c>
      <c r="P9" s="61"/>
      <c r="Q9" s="58" t="s">
        <v>237</v>
      </c>
      <c r="R9" s="61" t="s">
        <v>237</v>
      </c>
    </row>
    <row r="10" spans="1:18" s="16" customFormat="1" ht="22.5" customHeight="1">
      <c r="A10" s="43" t="s">
        <v>162</v>
      </c>
      <c r="B10" s="43"/>
      <c r="C10" s="43"/>
      <c r="D10" s="43"/>
      <c r="E10" s="43"/>
      <c r="F10" s="43"/>
      <c r="G10" s="43"/>
      <c r="H10" s="62"/>
      <c r="I10" s="62"/>
      <c r="J10" s="62"/>
      <c r="K10" s="62"/>
      <c r="L10" s="69"/>
      <c r="M10" s="62"/>
      <c r="N10" s="62"/>
      <c r="O10" s="62"/>
      <c r="P10" s="62"/>
      <c r="Q10" s="69"/>
      <c r="R10" s="62"/>
    </row>
    <row r="11" spans="1:7" s="16" customFormat="1" ht="14.25" customHeight="1">
      <c r="A11" s="15" t="s">
        <v>604</v>
      </c>
      <c r="B11" s="63"/>
      <c r="C11" s="63"/>
      <c r="D11" s="63"/>
      <c r="E11" s="63"/>
      <c r="F11" s="63"/>
      <c r="G11" s="63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A10" sqref="A10"/>
    </sheetView>
  </sheetViews>
  <sheetFormatPr defaultColWidth="9.140625" defaultRowHeight="14.25" customHeight="1"/>
  <cols>
    <col min="1" max="1" width="37.7109375" style="32" customWidth="1"/>
    <col min="2" max="4" width="13.421875" style="32" customWidth="1"/>
    <col min="5" max="16" width="10.28125" style="32" customWidth="1"/>
    <col min="17" max="17" width="9.140625" style="19" customWidth="1"/>
    <col min="18" max="250" width="9.140625" style="19" bestFit="1" customWidth="1"/>
    <col min="251" max="16384" width="8.8515625" style="19" bestFit="1" customWidth="1"/>
  </cols>
  <sheetData>
    <row r="1" spans="1:16" ht="13.5" customHeight="1">
      <c r="A1" s="33"/>
      <c r="B1" s="33"/>
      <c r="C1" s="33"/>
      <c r="D1" s="34"/>
      <c r="P1" s="32" t="s">
        <v>605</v>
      </c>
    </row>
    <row r="2" spans="1:16" ht="27.75" customHeight="1">
      <c r="A2" s="35" t="s">
        <v>606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6" customFormat="1" ht="18" customHeight="1">
      <c r="A3" s="36" t="s">
        <v>2</v>
      </c>
      <c r="B3" s="37"/>
      <c r="C3" s="37"/>
      <c r="D3" s="38"/>
      <c r="E3" s="39"/>
      <c r="F3" s="39"/>
      <c r="G3" s="39"/>
      <c r="H3" s="39"/>
      <c r="I3" s="39"/>
      <c r="P3" s="50" t="s">
        <v>413</v>
      </c>
    </row>
    <row r="4" spans="1:16" s="16" customFormat="1" ht="19.5" customHeight="1">
      <c r="A4" s="40" t="s">
        <v>607</v>
      </c>
      <c r="B4" s="41" t="s">
        <v>428</v>
      </c>
      <c r="C4" s="42"/>
      <c r="D4" s="42"/>
      <c r="E4" s="43" t="s">
        <v>608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6" customFormat="1" ht="40.5" customHeight="1">
      <c r="A5" s="44"/>
      <c r="B5" s="45" t="s">
        <v>52</v>
      </c>
      <c r="C5" s="46" t="s">
        <v>55</v>
      </c>
      <c r="D5" s="47" t="s">
        <v>609</v>
      </c>
      <c r="E5" s="44" t="s">
        <v>610</v>
      </c>
      <c r="F5" s="44" t="s">
        <v>611</v>
      </c>
      <c r="G5" s="44" t="s">
        <v>612</v>
      </c>
      <c r="H5" s="44" t="s">
        <v>613</v>
      </c>
      <c r="I5" s="44" t="s">
        <v>614</v>
      </c>
      <c r="J5" s="44" t="s">
        <v>615</v>
      </c>
      <c r="K5" s="44" t="s">
        <v>616</v>
      </c>
      <c r="L5" s="44" t="s">
        <v>617</v>
      </c>
      <c r="M5" s="44" t="s">
        <v>618</v>
      </c>
      <c r="N5" s="44" t="s">
        <v>619</v>
      </c>
      <c r="O5" s="44" t="s">
        <v>620</v>
      </c>
      <c r="P5" s="45" t="s">
        <v>621</v>
      </c>
    </row>
    <row r="6" spans="1:16" s="16" customFormat="1" ht="19.5" customHeight="1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9">
        <v>13</v>
      </c>
      <c r="N6" s="49">
        <v>14</v>
      </c>
      <c r="O6" s="49">
        <v>15</v>
      </c>
      <c r="P6" s="51">
        <v>16</v>
      </c>
    </row>
    <row r="7" spans="1:16" s="16" customFormat="1" ht="19.5" customHeight="1">
      <c r="A7" s="48"/>
      <c r="B7" s="48"/>
      <c r="C7" s="48"/>
      <c r="D7" s="49"/>
      <c r="E7" s="48"/>
      <c r="F7" s="48"/>
      <c r="G7" s="48"/>
      <c r="H7" s="49"/>
      <c r="I7" s="48"/>
      <c r="J7" s="48"/>
      <c r="K7" s="48"/>
      <c r="L7" s="49"/>
      <c r="M7" s="49"/>
      <c r="N7" s="49"/>
      <c r="O7" s="48"/>
      <c r="P7" s="44"/>
    </row>
    <row r="8" spans="1:16" s="16" customFormat="1" ht="19.5" customHeight="1">
      <c r="A8" s="48"/>
      <c r="B8" s="48"/>
      <c r="C8" s="48"/>
      <c r="D8" s="49"/>
      <c r="E8" s="48"/>
      <c r="F8" s="48"/>
      <c r="G8" s="48"/>
      <c r="H8" s="49"/>
      <c r="I8" s="48"/>
      <c r="J8" s="48"/>
      <c r="K8" s="48"/>
      <c r="L8" s="49"/>
      <c r="M8" s="49"/>
      <c r="N8" s="49"/>
      <c r="O8" s="48"/>
      <c r="P8" s="48"/>
    </row>
    <row r="9" spans="1:16" s="16" customFormat="1" ht="19.5" customHeight="1">
      <c r="A9" s="48"/>
      <c r="B9" s="48"/>
      <c r="C9" s="48"/>
      <c r="D9" s="49"/>
      <c r="E9" s="48"/>
      <c r="F9" s="48"/>
      <c r="G9" s="48"/>
      <c r="H9" s="49"/>
      <c r="I9" s="48"/>
      <c r="J9" s="48"/>
      <c r="K9" s="48"/>
      <c r="L9" s="49"/>
      <c r="M9" s="49"/>
      <c r="N9" s="49"/>
      <c r="O9" s="48"/>
      <c r="P9" s="48"/>
    </row>
    <row r="10" s="16" customFormat="1" ht="14.25" customHeight="1">
      <c r="A10" s="30" t="s">
        <v>622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B15" sqref="B15"/>
    </sheetView>
  </sheetViews>
  <sheetFormatPr defaultColWidth="9.140625" defaultRowHeight="12.75"/>
  <cols>
    <col min="1" max="1" width="34.28125" style="18" customWidth="1"/>
    <col min="2" max="2" width="40.710937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22.140625" style="18" customWidth="1"/>
    <col min="11" max="11" width="9.140625" style="19" customWidth="1"/>
    <col min="12" max="16384" width="9.140625" style="19" customWidth="1"/>
  </cols>
  <sheetData>
    <row r="1" ht="12" customHeight="1">
      <c r="J1" s="31" t="s">
        <v>623</v>
      </c>
    </row>
    <row r="2" spans="1:10" ht="28.5" customHeight="1">
      <c r="A2" s="20" t="s">
        <v>624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536</v>
      </c>
      <c r="B4" s="24" t="s">
        <v>537</v>
      </c>
      <c r="C4" s="24" t="s">
        <v>538</v>
      </c>
      <c r="D4" s="24" t="s">
        <v>539</v>
      </c>
      <c r="E4" s="24" t="s">
        <v>540</v>
      </c>
      <c r="F4" s="25" t="s">
        <v>541</v>
      </c>
      <c r="G4" s="24" t="s">
        <v>542</v>
      </c>
      <c r="H4" s="25" t="s">
        <v>543</v>
      </c>
      <c r="I4" s="25" t="s">
        <v>544</v>
      </c>
      <c r="J4" s="24" t="s">
        <v>545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14.25" customHeight="1">
      <c r="A6" s="26"/>
      <c r="B6" s="24"/>
      <c r="C6" s="24"/>
      <c r="D6" s="24"/>
      <c r="E6" s="24"/>
      <c r="F6" s="25"/>
      <c r="G6" s="24"/>
      <c r="H6" s="25"/>
      <c r="I6" s="25"/>
      <c r="J6" s="24"/>
    </row>
    <row r="7" spans="1:10" s="16" customFormat="1" ht="21" customHeight="1">
      <c r="A7" s="27" t="s">
        <v>237</v>
      </c>
      <c r="B7" s="28"/>
      <c r="C7" s="28"/>
      <c r="D7" s="28"/>
      <c r="E7" s="24"/>
      <c r="F7" s="25"/>
      <c r="G7" s="24"/>
      <c r="H7" s="25"/>
      <c r="I7" s="25"/>
      <c r="J7" s="24"/>
    </row>
    <row r="8" spans="1:10" s="16" customFormat="1" ht="21" customHeight="1">
      <c r="A8" s="29" t="s">
        <v>237</v>
      </c>
      <c r="B8" s="29" t="s">
        <v>237</v>
      </c>
      <c r="C8" s="29" t="s">
        <v>237</v>
      </c>
      <c r="D8" s="29" t="s">
        <v>237</v>
      </c>
      <c r="E8" s="27" t="s">
        <v>237</v>
      </c>
      <c r="F8" s="29" t="s">
        <v>237</v>
      </c>
      <c r="G8" s="27" t="s">
        <v>237</v>
      </c>
      <c r="H8" s="29" t="s">
        <v>237</v>
      </c>
      <c r="I8" s="29" t="s">
        <v>237</v>
      </c>
      <c r="J8" s="27" t="s">
        <v>237</v>
      </c>
    </row>
    <row r="9" s="17" customFormat="1" ht="24.75" customHeight="1">
      <c r="A9" s="30" t="s">
        <v>625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2">
      <selection activeCell="D15" sqref="D15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customWidth="1"/>
  </cols>
  <sheetData>
    <row r="1" ht="12">
      <c r="H1" s="3" t="s">
        <v>626</v>
      </c>
    </row>
    <row r="2" spans="1:8" ht="27">
      <c r="A2" s="4" t="s">
        <v>627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2</v>
      </c>
      <c r="B3" s="5"/>
    </row>
    <row r="4" spans="1:8" s="1" customFormat="1" ht="18" customHeight="1">
      <c r="A4" s="6" t="s">
        <v>423</v>
      </c>
      <c r="B4" s="6" t="s">
        <v>628</v>
      </c>
      <c r="C4" s="6" t="s">
        <v>629</v>
      </c>
      <c r="D4" s="6" t="s">
        <v>630</v>
      </c>
      <c r="E4" s="6" t="s">
        <v>631</v>
      </c>
      <c r="F4" s="7" t="s">
        <v>632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584</v>
      </c>
      <c r="G5" s="11" t="s">
        <v>633</v>
      </c>
      <c r="H5" s="11" t="s">
        <v>634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5" t="s">
        <v>635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pane xSplit="2" ySplit="7" topLeftCell="C8" activePane="bottomRight" state="frozen"/>
      <selection pane="bottomRight" activeCell="E8" sqref="E8"/>
    </sheetView>
  </sheetViews>
  <sheetFormatPr defaultColWidth="8.00390625" defaultRowHeight="14.25" customHeight="1"/>
  <cols>
    <col min="1" max="1" width="21.140625" style="32" customWidth="1"/>
    <col min="2" max="2" width="26.7109375" style="32" customWidth="1"/>
    <col min="3" max="4" width="13.140625" style="32" customWidth="1"/>
    <col min="5" max="5" width="13.28125" style="32" customWidth="1"/>
    <col min="6" max="8" width="12.57421875" style="32" customWidth="1"/>
    <col min="9" max="9" width="8.8515625" style="32" customWidth="1"/>
    <col min="10" max="14" width="12.57421875" style="32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2" customWidth="1"/>
    <col min="21" max="21" width="8.00390625" style="19" customWidth="1"/>
    <col min="22" max="16384" width="8.00390625" style="19" customWidth="1"/>
  </cols>
  <sheetData>
    <row r="1" spans="1:20" ht="12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79"/>
      <c r="P1" s="279"/>
      <c r="Q1" s="279"/>
      <c r="R1" s="279"/>
      <c r="S1" s="262" t="s">
        <v>48</v>
      </c>
      <c r="T1" s="262" t="s">
        <v>48</v>
      </c>
    </row>
    <row r="2" spans="1:20" ht="30" customHeight="1">
      <c r="A2" s="269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16" customFormat="1" ht="20.25" customHeight="1">
      <c r="A3" s="54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79"/>
      <c r="P3" s="279"/>
      <c r="Q3" s="279"/>
      <c r="R3" s="279"/>
      <c r="S3" s="50" t="s">
        <v>3</v>
      </c>
      <c r="T3" s="50" t="s">
        <v>3</v>
      </c>
    </row>
    <row r="4" spans="1:20" s="16" customFormat="1" ht="18.75" customHeight="1">
      <c r="A4" s="270" t="s">
        <v>50</v>
      </c>
      <c r="B4" s="271" t="s">
        <v>51</v>
      </c>
      <c r="C4" s="271" t="s">
        <v>52</v>
      </c>
      <c r="D4" s="272" t="s">
        <v>53</v>
      </c>
      <c r="E4" s="273"/>
      <c r="F4" s="273"/>
      <c r="G4" s="273"/>
      <c r="H4" s="273"/>
      <c r="I4" s="273"/>
      <c r="J4" s="273"/>
      <c r="K4" s="273"/>
      <c r="L4" s="273"/>
      <c r="M4" s="273"/>
      <c r="N4" s="280"/>
      <c r="O4" s="272" t="s">
        <v>44</v>
      </c>
      <c r="P4" s="272"/>
      <c r="Q4" s="272"/>
      <c r="R4" s="272"/>
      <c r="S4" s="273"/>
      <c r="T4" s="282"/>
    </row>
    <row r="5" spans="1:20" s="16" customFormat="1" ht="18.75" customHeight="1">
      <c r="A5" s="274"/>
      <c r="B5" s="96"/>
      <c r="C5" s="96"/>
      <c r="D5" s="184" t="s">
        <v>54</v>
      </c>
      <c r="E5" s="184" t="s">
        <v>55</v>
      </c>
      <c r="F5" s="184" t="s">
        <v>56</v>
      </c>
      <c r="G5" s="184" t="s">
        <v>57</v>
      </c>
      <c r="H5" s="184" t="s">
        <v>58</v>
      </c>
      <c r="I5" s="186" t="s">
        <v>59</v>
      </c>
      <c r="J5" s="273"/>
      <c r="K5" s="273"/>
      <c r="L5" s="273"/>
      <c r="M5" s="273"/>
      <c r="N5" s="280"/>
      <c r="O5" s="270" t="s">
        <v>54</v>
      </c>
      <c r="P5" s="270" t="s">
        <v>55</v>
      </c>
      <c r="Q5" s="270" t="s">
        <v>56</v>
      </c>
      <c r="R5" s="270" t="s">
        <v>57</v>
      </c>
      <c r="S5" s="270" t="s">
        <v>58</v>
      </c>
      <c r="T5" s="270" t="s">
        <v>59</v>
      </c>
    </row>
    <row r="6" spans="1:20" s="16" customFormat="1" ht="33.75" customHeight="1">
      <c r="A6" s="275"/>
      <c r="B6" s="276"/>
      <c r="C6" s="276"/>
      <c r="D6" s="275"/>
      <c r="E6" s="275"/>
      <c r="F6" s="275"/>
      <c r="G6" s="275"/>
      <c r="H6" s="275"/>
      <c r="I6" s="276" t="s">
        <v>54</v>
      </c>
      <c r="J6" s="276" t="s">
        <v>60</v>
      </c>
      <c r="K6" s="276" t="s">
        <v>61</v>
      </c>
      <c r="L6" s="276" t="s">
        <v>62</v>
      </c>
      <c r="M6" s="276" t="s">
        <v>63</v>
      </c>
      <c r="N6" s="276" t="s">
        <v>64</v>
      </c>
      <c r="O6" s="281"/>
      <c r="P6" s="281"/>
      <c r="Q6" s="281"/>
      <c r="R6" s="281"/>
      <c r="S6" s="281"/>
      <c r="T6" s="281"/>
    </row>
    <row r="7" spans="1:20" s="16" customFormat="1" ht="16.5" customHeight="1">
      <c r="A7" s="41">
        <v>1</v>
      </c>
      <c r="B7" s="48">
        <v>2</v>
      </c>
      <c r="C7" s="48">
        <v>3</v>
      </c>
      <c r="D7" s="41">
        <v>4</v>
      </c>
      <c r="E7" s="48">
        <v>5</v>
      </c>
      <c r="F7" s="48">
        <v>6</v>
      </c>
      <c r="G7" s="41">
        <v>7</v>
      </c>
      <c r="H7" s="48">
        <v>8</v>
      </c>
      <c r="I7" s="48">
        <v>9</v>
      </c>
      <c r="J7" s="41">
        <v>10</v>
      </c>
      <c r="K7" s="48">
        <v>11</v>
      </c>
      <c r="L7" s="48">
        <v>12</v>
      </c>
      <c r="M7" s="41">
        <v>13</v>
      </c>
      <c r="N7" s="48">
        <v>14</v>
      </c>
      <c r="O7" s="48">
        <v>15</v>
      </c>
      <c r="P7" s="41">
        <v>16</v>
      </c>
      <c r="Q7" s="48">
        <v>17</v>
      </c>
      <c r="R7" s="48">
        <v>18</v>
      </c>
      <c r="S7" s="41">
        <v>19</v>
      </c>
      <c r="T7" s="48">
        <v>20</v>
      </c>
    </row>
    <row r="8" spans="1:20" s="16" customFormat="1" ht="16.5" customHeight="1">
      <c r="A8" s="27" t="s">
        <v>65</v>
      </c>
      <c r="B8" s="27" t="s">
        <v>66</v>
      </c>
      <c r="C8" s="188">
        <f>D8+O8</f>
        <v>7577.24</v>
      </c>
      <c r="D8" s="188">
        <f>SUM(E8:I8)</f>
        <v>7577.24</v>
      </c>
      <c r="E8" s="246">
        <v>7577.24</v>
      </c>
      <c r="F8" s="246"/>
      <c r="G8" s="246"/>
      <c r="H8" s="246"/>
      <c r="I8" s="246">
        <f>SUM(J8:N8)</f>
        <v>0</v>
      </c>
      <c r="J8" s="246"/>
      <c r="K8" s="246"/>
      <c r="L8" s="246"/>
      <c r="M8" s="246"/>
      <c r="N8" s="246"/>
      <c r="O8" s="246">
        <f>SUM(P8:T8)</f>
        <v>0</v>
      </c>
      <c r="P8" s="246"/>
      <c r="Q8" s="246"/>
      <c r="R8" s="246"/>
      <c r="S8" s="188"/>
      <c r="T8" s="246"/>
    </row>
    <row r="9" spans="1:20" s="268" customFormat="1" ht="16.5" customHeight="1">
      <c r="A9" s="251" t="s">
        <v>52</v>
      </c>
      <c r="B9" s="277"/>
      <c r="C9" s="252">
        <f aca="true" t="shared" si="0" ref="C9:T9">SUM(C8:C8)</f>
        <v>7577.24</v>
      </c>
      <c r="D9" s="252">
        <f t="shared" si="0"/>
        <v>7577.24</v>
      </c>
      <c r="E9" s="278">
        <v>7577.24</v>
      </c>
      <c r="F9" s="252">
        <f t="shared" si="0"/>
        <v>0</v>
      </c>
      <c r="G9" s="252">
        <f t="shared" si="0"/>
        <v>0</v>
      </c>
      <c r="H9" s="252">
        <f t="shared" si="0"/>
        <v>0</v>
      </c>
      <c r="I9" s="252">
        <f t="shared" si="0"/>
        <v>0</v>
      </c>
      <c r="J9" s="252">
        <f t="shared" si="0"/>
        <v>0</v>
      </c>
      <c r="K9" s="252">
        <f t="shared" si="0"/>
        <v>0</v>
      </c>
      <c r="L9" s="252">
        <f t="shared" si="0"/>
        <v>0</v>
      </c>
      <c r="M9" s="252">
        <f t="shared" si="0"/>
        <v>0</v>
      </c>
      <c r="N9" s="252">
        <f t="shared" si="0"/>
        <v>0</v>
      </c>
      <c r="O9" s="252">
        <f t="shared" si="0"/>
        <v>0</v>
      </c>
      <c r="P9" s="252">
        <f t="shared" si="0"/>
        <v>0</v>
      </c>
      <c r="Q9" s="252">
        <f t="shared" si="0"/>
        <v>0</v>
      </c>
      <c r="R9" s="252">
        <f t="shared" si="0"/>
        <v>0</v>
      </c>
      <c r="S9" s="252">
        <f t="shared" si="0"/>
        <v>0</v>
      </c>
      <c r="T9" s="252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5"/>
  <ignoredErrors>
    <ignoredError sqref="E10:T10 F9:T9" formulaRange="1"/>
    <ignoredError sqref="O8 I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Zeros="0" zoomScale="115" zoomScaleNormal="115" workbookViewId="0" topLeftCell="A31">
      <selection activeCell="B46" sqref="B46"/>
    </sheetView>
  </sheetViews>
  <sheetFormatPr defaultColWidth="9.140625" defaultRowHeight="14.25" customHeight="1"/>
  <cols>
    <col min="1" max="1" width="14.28125" style="32" customWidth="1"/>
    <col min="2" max="2" width="29.00390625" style="32" customWidth="1"/>
    <col min="3" max="3" width="13.57421875" style="32" customWidth="1"/>
    <col min="4" max="4" width="13.8515625" style="32" customWidth="1"/>
    <col min="5" max="5" width="13.140625" style="32" customWidth="1"/>
    <col min="6" max="6" width="11.421875" style="32" customWidth="1"/>
    <col min="7" max="7" width="11.8515625" style="32" customWidth="1"/>
    <col min="8" max="8" width="13.7109375" style="32" customWidth="1"/>
    <col min="9" max="9" width="8.8515625" style="32" customWidth="1"/>
    <col min="10" max="10" width="10.28125" style="32" customWidth="1"/>
    <col min="11" max="11" width="11.7109375" style="32" customWidth="1"/>
    <col min="12" max="12" width="7.7109375" style="32" customWidth="1"/>
    <col min="13" max="13" width="6.7109375" style="32" customWidth="1"/>
    <col min="14" max="16" width="9.140625" style="32" customWidth="1"/>
    <col min="17" max="17" width="7.57421875" style="32" customWidth="1"/>
    <col min="18" max="16384" width="9.140625" style="32" customWidth="1"/>
  </cols>
  <sheetData>
    <row r="1" spans="1:17" s="253" customFormat="1" ht="15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62" t="s">
        <v>67</v>
      </c>
      <c r="Q1" s="262"/>
    </row>
    <row r="2" spans="1:17" s="253" customFormat="1" ht="39" customHeight="1">
      <c r="A2" s="20" t="s">
        <v>68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33" customFormat="1" ht="24" customHeight="1">
      <c r="A3" s="255" t="s">
        <v>2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Q3" s="100" t="s">
        <v>3</v>
      </c>
    </row>
    <row r="4" spans="1:17" s="253" customFormat="1" ht="18.75" customHeight="1">
      <c r="A4" s="46" t="s">
        <v>69</v>
      </c>
      <c r="B4" s="46" t="s">
        <v>70</v>
      </c>
      <c r="C4" s="46" t="s">
        <v>52</v>
      </c>
      <c r="D4" s="256" t="s">
        <v>71</v>
      </c>
      <c r="E4" s="101"/>
      <c r="F4" s="256" t="s">
        <v>72</v>
      </c>
      <c r="G4" s="101"/>
      <c r="H4" s="256" t="s">
        <v>73</v>
      </c>
      <c r="I4" s="78"/>
      <c r="J4" s="101"/>
      <c r="K4" s="46" t="s">
        <v>74</v>
      </c>
      <c r="L4" s="47" t="s">
        <v>59</v>
      </c>
      <c r="M4" s="79"/>
      <c r="N4" s="79"/>
      <c r="O4" s="79"/>
      <c r="P4" s="79"/>
      <c r="Q4" s="77"/>
    </row>
    <row r="5" spans="1:17" s="253" customFormat="1" ht="30" customHeight="1">
      <c r="A5" s="83"/>
      <c r="B5" s="83"/>
      <c r="C5" s="83"/>
      <c r="D5" s="24" t="s">
        <v>52</v>
      </c>
      <c r="E5" s="46" t="s">
        <v>75</v>
      </c>
      <c r="F5" s="46" t="s">
        <v>52</v>
      </c>
      <c r="G5" s="46" t="s">
        <v>75</v>
      </c>
      <c r="H5" s="24" t="s">
        <v>55</v>
      </c>
      <c r="I5" s="24" t="s">
        <v>56</v>
      </c>
      <c r="J5" s="24" t="s">
        <v>57</v>
      </c>
      <c r="K5" s="263"/>
      <c r="L5" s="57" t="s">
        <v>54</v>
      </c>
      <c r="M5" s="57" t="s">
        <v>76</v>
      </c>
      <c r="N5" s="57" t="s">
        <v>77</v>
      </c>
      <c r="O5" s="57" t="s">
        <v>78</v>
      </c>
      <c r="P5" s="57" t="s">
        <v>79</v>
      </c>
      <c r="Q5" s="57" t="s">
        <v>80</v>
      </c>
    </row>
    <row r="6" spans="1:17" s="253" customFormat="1" ht="16.5" customHeight="1">
      <c r="A6" s="48">
        <v>1</v>
      </c>
      <c r="B6" s="48">
        <v>2</v>
      </c>
      <c r="C6" s="48">
        <v>3</v>
      </c>
      <c r="D6" s="41">
        <v>4</v>
      </c>
      <c r="E6" s="43">
        <v>5</v>
      </c>
      <c r="F6" s="43">
        <v>6</v>
      </c>
      <c r="G6" s="43">
        <v>7</v>
      </c>
      <c r="H6" s="118">
        <v>8</v>
      </c>
      <c r="I6" s="48">
        <v>9</v>
      </c>
      <c r="J6" s="48">
        <v>10</v>
      </c>
      <c r="K6" s="48">
        <v>11</v>
      </c>
      <c r="L6" s="44">
        <v>12</v>
      </c>
      <c r="M6" s="45">
        <v>13</v>
      </c>
      <c r="N6" s="44">
        <v>14</v>
      </c>
      <c r="O6" s="44">
        <v>15</v>
      </c>
      <c r="P6" s="44">
        <v>16</v>
      </c>
      <c r="Q6" s="44">
        <v>17</v>
      </c>
    </row>
    <row r="7" spans="1:17" s="253" customFormat="1" ht="20.25" customHeight="1">
      <c r="A7" s="243" t="s">
        <v>81</v>
      </c>
      <c r="B7" s="243" t="s">
        <v>82</v>
      </c>
      <c r="C7" s="188">
        <v>5643.86</v>
      </c>
      <c r="D7" s="188">
        <v>5581.62</v>
      </c>
      <c r="E7" s="188">
        <v>5581.62</v>
      </c>
      <c r="F7" s="142">
        <v>62.24</v>
      </c>
      <c r="G7" s="142">
        <v>62.24</v>
      </c>
      <c r="H7" s="188">
        <v>5643.86</v>
      </c>
      <c r="I7" s="188"/>
      <c r="J7" s="188"/>
      <c r="K7" s="188"/>
      <c r="L7" s="188">
        <f>SUM(M7:Q7)</f>
        <v>0</v>
      </c>
      <c r="M7" s="188">
        <f>M8+M10+M16+M18+M20+M22+M24</f>
        <v>0</v>
      </c>
      <c r="N7" s="188">
        <f>N8+N10+N16+N18+N20+N22+N24</f>
        <v>0</v>
      </c>
      <c r="O7" s="188">
        <f>O8+O10+O16+O18+O20+O22+O24</f>
        <v>0</v>
      </c>
      <c r="P7" s="188">
        <f>P8+P10+P16+P18+P20+P22+P24</f>
        <v>0</v>
      </c>
      <c r="Q7" s="188">
        <f>Q8+Q10+Q16+Q18+Q20+Q22+Q24</f>
        <v>0</v>
      </c>
    </row>
    <row r="8" spans="1:17" s="253" customFormat="1" ht="20.25" customHeight="1">
      <c r="A8" s="243" t="s">
        <v>83</v>
      </c>
      <c r="B8" s="243" t="s">
        <v>84</v>
      </c>
      <c r="C8" s="188"/>
      <c r="D8" s="188"/>
      <c r="E8" s="188"/>
      <c r="F8" s="188"/>
      <c r="G8" s="188"/>
      <c r="H8" s="188"/>
      <c r="I8" s="188"/>
      <c r="J8" s="188"/>
      <c r="K8" s="188"/>
      <c r="L8" s="188">
        <f aca="true" t="shared" si="0" ref="L8:L46">SUM(M8:Q8)</f>
        <v>0</v>
      </c>
      <c r="M8" s="188">
        <f>SUM(M9)</f>
        <v>0</v>
      </c>
      <c r="N8" s="188">
        <f>SUM(N9)</f>
        <v>0</v>
      </c>
      <c r="O8" s="188">
        <f>SUM(O9)</f>
        <v>0</v>
      </c>
      <c r="P8" s="188">
        <f>SUM(P9)</f>
        <v>0</v>
      </c>
      <c r="Q8" s="188">
        <f>SUM(Q9)</f>
        <v>0</v>
      </c>
    </row>
    <row r="9" spans="1:17" s="253" customFormat="1" ht="20.25" customHeight="1">
      <c r="A9" s="243" t="s">
        <v>85</v>
      </c>
      <c r="B9" s="243" t="s">
        <v>86</v>
      </c>
      <c r="C9" s="188"/>
      <c r="D9" s="233"/>
      <c r="E9" s="233"/>
      <c r="F9" s="233"/>
      <c r="G9" s="233"/>
      <c r="H9" s="188"/>
      <c r="I9" s="264"/>
      <c r="J9" s="264"/>
      <c r="K9" s="264"/>
      <c r="L9" s="188">
        <f t="shared" si="0"/>
        <v>0</v>
      </c>
      <c r="M9" s="265"/>
      <c r="N9" s="266"/>
      <c r="O9" s="267"/>
      <c r="P9" s="267"/>
      <c r="Q9" s="267"/>
    </row>
    <row r="10" spans="1:17" s="253" customFormat="1" ht="20.25" customHeight="1">
      <c r="A10" s="243" t="s">
        <v>87</v>
      </c>
      <c r="B10" s="243" t="s">
        <v>88</v>
      </c>
      <c r="C10" s="188">
        <v>5643.18</v>
      </c>
      <c r="D10" s="188">
        <v>5580.94</v>
      </c>
      <c r="E10" s="188">
        <v>5580.94</v>
      </c>
      <c r="F10" s="142">
        <v>62.24</v>
      </c>
      <c r="G10" s="142">
        <v>62.24</v>
      </c>
      <c r="H10" s="188">
        <v>5643.18</v>
      </c>
      <c r="I10" s="188"/>
      <c r="J10" s="188"/>
      <c r="K10" s="188"/>
      <c r="L10" s="188">
        <f t="shared" si="0"/>
        <v>0</v>
      </c>
      <c r="M10" s="188">
        <f>SUM(M11:M15)</f>
        <v>0</v>
      </c>
      <c r="N10" s="188">
        <f>SUM(N11:N15)</f>
        <v>0</v>
      </c>
      <c r="O10" s="188">
        <f>SUM(O11:O15)</f>
        <v>0</v>
      </c>
      <c r="P10" s="188">
        <f>SUM(P11:P15)</f>
        <v>0</v>
      </c>
      <c r="Q10" s="188">
        <f>SUM(Q11:Q15)</f>
        <v>0</v>
      </c>
    </row>
    <row r="11" spans="1:17" s="253" customFormat="1" ht="20.25" customHeight="1">
      <c r="A11" s="243" t="s">
        <v>89</v>
      </c>
      <c r="B11" s="243" t="s">
        <v>90</v>
      </c>
      <c r="C11" s="234">
        <v>324.4</v>
      </c>
      <c r="D11" s="187">
        <v>262.16</v>
      </c>
      <c r="E11" s="187">
        <v>262.16</v>
      </c>
      <c r="F11" s="142">
        <v>62.24</v>
      </c>
      <c r="G11" s="142">
        <v>62.24</v>
      </c>
      <c r="H11" s="234">
        <v>324.4</v>
      </c>
      <c r="I11" s="264"/>
      <c r="J11" s="264"/>
      <c r="K11" s="264"/>
      <c r="L11" s="188">
        <f t="shared" si="0"/>
        <v>0</v>
      </c>
      <c r="M11" s="267"/>
      <c r="N11" s="267"/>
      <c r="O11" s="267"/>
      <c r="P11" s="267"/>
      <c r="Q11" s="267"/>
    </row>
    <row r="12" spans="1:17" s="253" customFormat="1" ht="20.25" customHeight="1">
      <c r="A12" s="243" t="s">
        <v>91</v>
      </c>
      <c r="B12" s="243" t="s">
        <v>92</v>
      </c>
      <c r="C12" s="234">
        <v>3012.33</v>
      </c>
      <c r="D12" s="187">
        <v>3012.33</v>
      </c>
      <c r="E12" s="187">
        <v>3012.33</v>
      </c>
      <c r="F12" s="233"/>
      <c r="G12" s="233"/>
      <c r="H12" s="234">
        <v>3012.33</v>
      </c>
      <c r="I12" s="264"/>
      <c r="J12" s="264"/>
      <c r="K12" s="264"/>
      <c r="L12" s="188">
        <f t="shared" si="0"/>
        <v>0</v>
      </c>
      <c r="M12" s="267"/>
      <c r="N12" s="267"/>
      <c r="O12" s="267"/>
      <c r="P12" s="267"/>
      <c r="Q12" s="267"/>
    </row>
    <row r="13" spans="1:17" s="253" customFormat="1" ht="20.25" customHeight="1">
      <c r="A13" s="243" t="s">
        <v>93</v>
      </c>
      <c r="B13" s="243" t="s">
        <v>94</v>
      </c>
      <c r="C13" s="234">
        <v>2306.45</v>
      </c>
      <c r="D13" s="234">
        <v>2306.45</v>
      </c>
      <c r="E13" s="234">
        <v>2306.45</v>
      </c>
      <c r="F13" s="233"/>
      <c r="G13" s="233"/>
      <c r="H13" s="234">
        <v>2306.45</v>
      </c>
      <c r="I13" s="264"/>
      <c r="J13" s="264"/>
      <c r="K13" s="264"/>
      <c r="L13" s="188">
        <f t="shared" si="0"/>
        <v>0</v>
      </c>
      <c r="M13" s="267"/>
      <c r="N13" s="267"/>
      <c r="O13" s="267"/>
      <c r="P13" s="267"/>
      <c r="Q13" s="267"/>
    </row>
    <row r="14" spans="1:17" s="253" customFormat="1" ht="20.25" customHeight="1">
      <c r="A14" s="243" t="s">
        <v>95</v>
      </c>
      <c r="B14" s="243" t="s">
        <v>96</v>
      </c>
      <c r="C14" s="188"/>
      <c r="D14" s="233"/>
      <c r="E14" s="233"/>
      <c r="F14" s="233"/>
      <c r="G14" s="233"/>
      <c r="H14" s="188"/>
      <c r="I14" s="264"/>
      <c r="J14" s="264"/>
      <c r="K14" s="264"/>
      <c r="L14" s="188">
        <f t="shared" si="0"/>
        <v>0</v>
      </c>
      <c r="M14" s="267"/>
      <c r="N14" s="267"/>
      <c r="O14" s="267"/>
      <c r="P14" s="267"/>
      <c r="Q14" s="267"/>
    </row>
    <row r="15" spans="1:17" s="253" customFormat="1" ht="20.25" customHeight="1">
      <c r="A15" s="243" t="s">
        <v>97</v>
      </c>
      <c r="B15" s="243" t="s">
        <v>98</v>
      </c>
      <c r="C15" s="188"/>
      <c r="D15" s="233"/>
      <c r="E15" s="233"/>
      <c r="F15" s="233"/>
      <c r="G15" s="233"/>
      <c r="H15" s="188"/>
      <c r="I15" s="264"/>
      <c r="J15" s="264"/>
      <c r="K15" s="264"/>
      <c r="L15" s="188">
        <f t="shared" si="0"/>
        <v>0</v>
      </c>
      <c r="M15" s="267"/>
      <c r="N15" s="267"/>
      <c r="O15" s="267"/>
      <c r="P15" s="267"/>
      <c r="Q15" s="267"/>
    </row>
    <row r="16" spans="1:17" s="253" customFormat="1" ht="20.25" customHeight="1">
      <c r="A16" s="243" t="s">
        <v>99</v>
      </c>
      <c r="B16" s="243" t="s">
        <v>100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>
        <f t="shared" si="0"/>
        <v>0</v>
      </c>
      <c r="M16" s="188">
        <f>SUM(M17)</f>
        <v>0</v>
      </c>
      <c r="N16" s="188">
        <f>SUM(N17)</f>
        <v>0</v>
      </c>
      <c r="O16" s="188">
        <f>SUM(O17)</f>
        <v>0</v>
      </c>
      <c r="P16" s="188">
        <f>SUM(P17)</f>
        <v>0</v>
      </c>
      <c r="Q16" s="188">
        <f>SUM(Q17)</f>
        <v>0</v>
      </c>
    </row>
    <row r="17" spans="1:17" s="253" customFormat="1" ht="20.25" customHeight="1">
      <c r="A17" s="243" t="s">
        <v>101</v>
      </c>
      <c r="B17" s="243" t="s">
        <v>102</v>
      </c>
      <c r="C17" s="188"/>
      <c r="D17" s="233"/>
      <c r="E17" s="233"/>
      <c r="F17" s="233"/>
      <c r="G17" s="233"/>
      <c r="H17" s="188"/>
      <c r="I17" s="264"/>
      <c r="J17" s="264"/>
      <c r="K17" s="264"/>
      <c r="L17" s="188">
        <f t="shared" si="0"/>
        <v>0</v>
      </c>
      <c r="M17" s="267"/>
      <c r="N17" s="267"/>
      <c r="O17" s="267"/>
      <c r="P17" s="267"/>
      <c r="Q17" s="267"/>
    </row>
    <row r="18" spans="1:17" s="253" customFormat="1" ht="20.25" customHeight="1">
      <c r="A18" s="243" t="s">
        <v>103</v>
      </c>
      <c r="B18" s="243" t="s">
        <v>104</v>
      </c>
      <c r="C18" s="187">
        <v>0.68</v>
      </c>
      <c r="D18" s="187">
        <v>0.68</v>
      </c>
      <c r="E18" s="187">
        <v>0.68</v>
      </c>
      <c r="F18" s="188"/>
      <c r="G18" s="188"/>
      <c r="H18" s="187">
        <v>0.68</v>
      </c>
      <c r="I18" s="188"/>
      <c r="J18" s="188"/>
      <c r="K18" s="188"/>
      <c r="L18" s="188">
        <f t="shared" si="0"/>
        <v>0</v>
      </c>
      <c r="M18" s="188">
        <f>SUM(M19)</f>
        <v>0</v>
      </c>
      <c r="N18" s="188">
        <f>SUM(N19)</f>
        <v>0</v>
      </c>
      <c r="O18" s="188">
        <f>SUM(O19)</f>
        <v>0</v>
      </c>
      <c r="P18" s="188">
        <f>SUM(P19)</f>
        <v>0</v>
      </c>
      <c r="Q18" s="188">
        <f>SUM(Q19)</f>
        <v>0</v>
      </c>
    </row>
    <row r="19" spans="1:17" s="253" customFormat="1" ht="20.25" customHeight="1">
      <c r="A19" s="243" t="s">
        <v>105</v>
      </c>
      <c r="B19" s="243" t="s">
        <v>106</v>
      </c>
      <c r="C19" s="187">
        <v>0.68</v>
      </c>
      <c r="D19" s="187">
        <v>0.68</v>
      </c>
      <c r="E19" s="187">
        <v>0.68</v>
      </c>
      <c r="F19" s="233"/>
      <c r="G19" s="233"/>
      <c r="H19" s="187">
        <v>0.68</v>
      </c>
      <c r="I19" s="264"/>
      <c r="J19" s="264"/>
      <c r="K19" s="264"/>
      <c r="L19" s="188" t="s">
        <v>107</v>
      </c>
      <c r="M19" s="267"/>
      <c r="N19" s="267"/>
      <c r="O19" s="267"/>
      <c r="P19" s="267"/>
      <c r="Q19" s="267"/>
    </row>
    <row r="20" spans="1:17" s="253" customFormat="1" ht="20.25" customHeight="1">
      <c r="A20" s="243" t="s">
        <v>108</v>
      </c>
      <c r="B20" s="243" t="s">
        <v>109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>
        <f t="shared" si="0"/>
        <v>0</v>
      </c>
      <c r="M20" s="188">
        <f>SUM(M21)</f>
        <v>0</v>
      </c>
      <c r="N20" s="188">
        <f>SUM(N21)</f>
        <v>0</v>
      </c>
      <c r="O20" s="188">
        <f>SUM(O21)</f>
        <v>0</v>
      </c>
      <c r="P20" s="188">
        <f>SUM(P21)</f>
        <v>0</v>
      </c>
      <c r="Q20" s="188">
        <f>SUM(Q21)</f>
        <v>0</v>
      </c>
    </row>
    <row r="21" spans="1:17" s="253" customFormat="1" ht="20.25" customHeight="1">
      <c r="A21" s="243" t="s">
        <v>110</v>
      </c>
      <c r="B21" s="243" t="s">
        <v>111</v>
      </c>
      <c r="C21" s="188"/>
      <c r="D21" s="233"/>
      <c r="E21" s="233"/>
      <c r="F21" s="233"/>
      <c r="G21" s="233"/>
      <c r="H21" s="257"/>
      <c r="I21" s="264"/>
      <c r="J21" s="264"/>
      <c r="K21" s="264"/>
      <c r="L21" s="188">
        <f t="shared" si="0"/>
        <v>0</v>
      </c>
      <c r="M21" s="267"/>
      <c r="N21" s="267"/>
      <c r="O21" s="267"/>
      <c r="P21" s="267"/>
      <c r="Q21" s="267"/>
    </row>
    <row r="22" spans="1:17" s="253" customFormat="1" ht="20.25" customHeight="1">
      <c r="A22" s="243" t="s">
        <v>112</v>
      </c>
      <c r="B22" s="243" t="s">
        <v>113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>
        <f t="shared" si="0"/>
        <v>0</v>
      </c>
      <c r="M22" s="188">
        <f>SUM(M23)</f>
        <v>0</v>
      </c>
      <c r="N22" s="188">
        <f>SUM(N23)</f>
        <v>0</v>
      </c>
      <c r="O22" s="188">
        <f>SUM(O23)</f>
        <v>0</v>
      </c>
      <c r="P22" s="188">
        <f>SUM(P23)</f>
        <v>0</v>
      </c>
      <c r="Q22" s="188">
        <f>SUM(Q23)</f>
        <v>0</v>
      </c>
    </row>
    <row r="23" spans="1:17" s="253" customFormat="1" ht="20.25" customHeight="1">
      <c r="A23" s="243" t="s">
        <v>114</v>
      </c>
      <c r="B23" s="243" t="s">
        <v>115</v>
      </c>
      <c r="C23" s="188"/>
      <c r="D23" s="233"/>
      <c r="E23" s="233"/>
      <c r="F23" s="233"/>
      <c r="G23" s="233"/>
      <c r="H23" s="257"/>
      <c r="I23" s="264"/>
      <c r="J23" s="264"/>
      <c r="K23" s="264"/>
      <c r="L23" s="188">
        <f t="shared" si="0"/>
        <v>0</v>
      </c>
      <c r="M23" s="267"/>
      <c r="N23" s="267"/>
      <c r="O23" s="267"/>
      <c r="P23" s="267"/>
      <c r="Q23" s="267"/>
    </row>
    <row r="24" spans="1:17" s="253" customFormat="1" ht="20.25" customHeight="1">
      <c r="A24" s="243" t="s">
        <v>116</v>
      </c>
      <c r="B24" s="243" t="s">
        <v>117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>
        <f t="shared" si="0"/>
        <v>0</v>
      </c>
      <c r="M24" s="188">
        <f>SUM(M25)</f>
        <v>0</v>
      </c>
      <c r="N24" s="188">
        <f>SUM(N25)</f>
        <v>0</v>
      </c>
      <c r="O24" s="188">
        <f>SUM(O25)</f>
        <v>0</v>
      </c>
      <c r="P24" s="188">
        <f>SUM(P25)</f>
        <v>0</v>
      </c>
      <c r="Q24" s="188">
        <f>SUM(Q25)</f>
        <v>0</v>
      </c>
    </row>
    <row r="25" spans="1:17" s="253" customFormat="1" ht="20.25" customHeight="1">
      <c r="A25" s="243" t="s">
        <v>118</v>
      </c>
      <c r="B25" s="243" t="s">
        <v>119</v>
      </c>
      <c r="C25" s="188"/>
      <c r="D25" s="233"/>
      <c r="E25" s="233"/>
      <c r="F25" s="233"/>
      <c r="G25" s="233"/>
      <c r="H25" s="257"/>
      <c r="I25" s="264"/>
      <c r="J25" s="264"/>
      <c r="K25" s="264"/>
      <c r="L25" s="188">
        <f t="shared" si="0"/>
        <v>0</v>
      </c>
      <c r="M25" s="267"/>
      <c r="N25" s="267"/>
      <c r="O25" s="267"/>
      <c r="P25" s="267"/>
      <c r="Q25" s="267"/>
    </row>
    <row r="26" spans="1:17" s="253" customFormat="1" ht="20.25" customHeight="1">
      <c r="A26" s="243" t="s">
        <v>120</v>
      </c>
      <c r="B26" s="243" t="s">
        <v>121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>
        <f t="shared" si="0"/>
        <v>0</v>
      </c>
      <c r="M26" s="188">
        <f aca="true" t="shared" si="1" ref="M26:Q27">M27</f>
        <v>0</v>
      </c>
      <c r="N26" s="188">
        <f t="shared" si="1"/>
        <v>0</v>
      </c>
      <c r="O26" s="188">
        <f t="shared" si="1"/>
        <v>0</v>
      </c>
      <c r="P26" s="188">
        <f t="shared" si="1"/>
        <v>0</v>
      </c>
      <c r="Q26" s="188">
        <f t="shared" si="1"/>
        <v>0</v>
      </c>
    </row>
    <row r="27" spans="1:17" s="253" customFormat="1" ht="20.25" customHeight="1">
      <c r="A27" s="243" t="s">
        <v>122</v>
      </c>
      <c r="B27" s="243" t="s">
        <v>123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>
        <f t="shared" si="0"/>
        <v>0</v>
      </c>
      <c r="M27" s="188">
        <f t="shared" si="1"/>
        <v>0</v>
      </c>
      <c r="N27" s="188">
        <f t="shared" si="1"/>
        <v>0</v>
      </c>
      <c r="O27" s="188">
        <f t="shared" si="1"/>
        <v>0</v>
      </c>
      <c r="P27" s="188">
        <f t="shared" si="1"/>
        <v>0</v>
      </c>
      <c r="Q27" s="188">
        <f t="shared" si="1"/>
        <v>0</v>
      </c>
    </row>
    <row r="28" spans="1:17" s="253" customFormat="1" ht="20.25" customHeight="1">
      <c r="A28" s="243" t="s">
        <v>124</v>
      </c>
      <c r="B28" s="243" t="s">
        <v>125</v>
      </c>
      <c r="C28" s="188"/>
      <c r="D28" s="233"/>
      <c r="E28" s="233"/>
      <c r="F28" s="233"/>
      <c r="G28" s="233"/>
      <c r="H28" s="257"/>
      <c r="I28" s="264"/>
      <c r="J28" s="264"/>
      <c r="K28" s="264"/>
      <c r="L28" s="188">
        <f t="shared" si="0"/>
        <v>0</v>
      </c>
      <c r="M28" s="267"/>
      <c r="N28" s="267"/>
      <c r="O28" s="267"/>
      <c r="P28" s="267"/>
      <c r="Q28" s="267"/>
    </row>
    <row r="29" spans="1:17" s="253" customFormat="1" ht="20.25" customHeight="1">
      <c r="A29" s="243" t="s">
        <v>126</v>
      </c>
      <c r="B29" s="243" t="s">
        <v>127</v>
      </c>
      <c r="C29" s="187">
        <v>960.29</v>
      </c>
      <c r="D29" s="187">
        <v>960.29</v>
      </c>
      <c r="E29" s="187">
        <v>960.29</v>
      </c>
      <c r="F29" s="188"/>
      <c r="G29" s="188"/>
      <c r="H29" s="188"/>
      <c r="I29" s="188"/>
      <c r="J29" s="188"/>
      <c r="K29" s="188"/>
      <c r="L29" s="188">
        <f t="shared" si="0"/>
        <v>0</v>
      </c>
      <c r="M29" s="188">
        <f>M30+M35</f>
        <v>0</v>
      </c>
      <c r="N29" s="188">
        <f>N30+N35</f>
        <v>0</v>
      </c>
      <c r="O29" s="188">
        <f>O30+O35</f>
        <v>0</v>
      </c>
      <c r="P29" s="188">
        <f>P30+P35</f>
        <v>0</v>
      </c>
      <c r="Q29" s="188">
        <f>Q30+Q35</f>
        <v>0</v>
      </c>
    </row>
    <row r="30" spans="1:17" s="253" customFormat="1" ht="20.25" customHeight="1">
      <c r="A30" s="243" t="s">
        <v>128</v>
      </c>
      <c r="B30" s="243" t="s">
        <v>129</v>
      </c>
      <c r="C30" s="187">
        <v>926.96</v>
      </c>
      <c r="D30" s="187">
        <v>926.96</v>
      </c>
      <c r="E30" s="187">
        <v>926.96</v>
      </c>
      <c r="F30" s="188"/>
      <c r="G30" s="188"/>
      <c r="H30" s="188"/>
      <c r="I30" s="188"/>
      <c r="J30" s="188"/>
      <c r="K30" s="188"/>
      <c r="L30" s="188">
        <f t="shared" si="0"/>
        <v>0</v>
      </c>
      <c r="M30" s="188">
        <f>SUM(M31:M34)</f>
        <v>0</v>
      </c>
      <c r="N30" s="188">
        <f>SUM(N31:N34)</f>
        <v>0</v>
      </c>
      <c r="O30" s="188">
        <f>SUM(O31:O34)</f>
        <v>0</v>
      </c>
      <c r="P30" s="188">
        <f>SUM(P31:P34)</f>
        <v>0</v>
      </c>
      <c r="Q30" s="188">
        <f>SUM(Q31:Q34)</f>
        <v>0</v>
      </c>
    </row>
    <row r="31" spans="1:17" s="253" customFormat="1" ht="20.25" customHeight="1">
      <c r="A31" s="243" t="s">
        <v>130</v>
      </c>
      <c r="B31" s="243" t="s">
        <v>131</v>
      </c>
      <c r="C31" s="188"/>
      <c r="D31" s="188"/>
      <c r="E31" s="188"/>
      <c r="F31" s="233"/>
      <c r="G31" s="233"/>
      <c r="H31" s="257"/>
      <c r="I31" s="264"/>
      <c r="J31" s="264"/>
      <c r="K31" s="264"/>
      <c r="L31" s="188">
        <f t="shared" si="0"/>
        <v>0</v>
      </c>
      <c r="M31" s="267"/>
      <c r="N31" s="267"/>
      <c r="O31" s="267"/>
      <c r="P31" s="267"/>
      <c r="Q31" s="267"/>
    </row>
    <row r="32" spans="1:17" s="253" customFormat="1" ht="20.25" customHeight="1">
      <c r="A32" s="243" t="s">
        <v>132</v>
      </c>
      <c r="B32" s="243" t="s">
        <v>133</v>
      </c>
      <c r="C32" s="187">
        <v>131.04</v>
      </c>
      <c r="D32" s="187">
        <v>131.04</v>
      </c>
      <c r="E32" s="187">
        <v>131.04</v>
      </c>
      <c r="F32" s="233"/>
      <c r="G32" s="233"/>
      <c r="H32" s="257"/>
      <c r="I32" s="264"/>
      <c r="J32" s="264"/>
      <c r="K32" s="264"/>
      <c r="L32" s="188">
        <f t="shared" si="0"/>
        <v>0</v>
      </c>
      <c r="M32" s="267"/>
      <c r="N32" s="267"/>
      <c r="O32" s="267"/>
      <c r="P32" s="267"/>
      <c r="Q32" s="267"/>
    </row>
    <row r="33" spans="1:17" s="253" customFormat="1" ht="20.25" customHeight="1">
      <c r="A33" s="243" t="s">
        <v>134</v>
      </c>
      <c r="B33" s="243" t="s">
        <v>135</v>
      </c>
      <c r="C33" s="187">
        <v>736.33</v>
      </c>
      <c r="D33" s="187">
        <v>736.33</v>
      </c>
      <c r="E33" s="187">
        <v>736.33</v>
      </c>
      <c r="F33" s="233"/>
      <c r="G33" s="233"/>
      <c r="H33" s="257"/>
      <c r="I33" s="264"/>
      <c r="J33" s="264"/>
      <c r="K33" s="264"/>
      <c r="L33" s="188">
        <f t="shared" si="0"/>
        <v>0</v>
      </c>
      <c r="M33" s="267"/>
      <c r="N33" s="267"/>
      <c r="O33" s="267"/>
      <c r="P33" s="267"/>
      <c r="Q33" s="267"/>
    </row>
    <row r="34" spans="1:17" s="253" customFormat="1" ht="20.25" customHeight="1">
      <c r="A34" s="243" t="s">
        <v>136</v>
      </c>
      <c r="B34" s="243" t="s">
        <v>137</v>
      </c>
      <c r="C34" s="187">
        <v>59.59</v>
      </c>
      <c r="D34" s="187">
        <v>59.59</v>
      </c>
      <c r="E34" s="187">
        <v>59.59</v>
      </c>
      <c r="F34" s="233"/>
      <c r="G34" s="233"/>
      <c r="H34" s="257"/>
      <c r="I34" s="264"/>
      <c r="J34" s="264"/>
      <c r="K34" s="264"/>
      <c r="L34" s="188">
        <f t="shared" si="0"/>
        <v>0</v>
      </c>
      <c r="M34" s="267"/>
      <c r="N34" s="267"/>
      <c r="O34" s="267"/>
      <c r="P34" s="267"/>
      <c r="Q34" s="267"/>
    </row>
    <row r="35" spans="1:17" s="253" customFormat="1" ht="20.25" customHeight="1">
      <c r="A35" s="243" t="s">
        <v>138</v>
      </c>
      <c r="B35" s="243" t="s">
        <v>139</v>
      </c>
      <c r="C35" s="187">
        <v>33.33</v>
      </c>
      <c r="D35" s="187">
        <v>33.33</v>
      </c>
      <c r="E35" s="187">
        <v>33.33</v>
      </c>
      <c r="F35" s="188"/>
      <c r="G35" s="188"/>
      <c r="H35" s="188"/>
      <c r="I35" s="188"/>
      <c r="J35" s="188"/>
      <c r="K35" s="188"/>
      <c r="L35" s="188">
        <f t="shared" si="0"/>
        <v>0</v>
      </c>
      <c r="M35" s="188">
        <f>M36</f>
        <v>0</v>
      </c>
      <c r="N35" s="188">
        <f>N36</f>
        <v>0</v>
      </c>
      <c r="O35" s="188">
        <f>O36</f>
        <v>0</v>
      </c>
      <c r="P35" s="188">
        <f>P36</f>
        <v>0</v>
      </c>
      <c r="Q35" s="188">
        <f>Q36</f>
        <v>0</v>
      </c>
    </row>
    <row r="36" spans="1:17" s="253" customFormat="1" ht="20.25" customHeight="1">
      <c r="A36" s="243" t="s">
        <v>140</v>
      </c>
      <c r="B36" s="243" t="s">
        <v>141</v>
      </c>
      <c r="C36" s="187">
        <v>33.33</v>
      </c>
      <c r="D36" s="187">
        <v>33.33</v>
      </c>
      <c r="E36" s="187">
        <v>33.33</v>
      </c>
      <c r="F36" s="233"/>
      <c r="G36" s="233"/>
      <c r="H36" s="257"/>
      <c r="I36" s="264"/>
      <c r="J36" s="264"/>
      <c r="K36" s="264"/>
      <c r="L36" s="188">
        <f t="shared" si="0"/>
        <v>0</v>
      </c>
      <c r="M36" s="267"/>
      <c r="N36" s="267"/>
      <c r="O36" s="267"/>
      <c r="P36" s="267"/>
      <c r="Q36" s="267"/>
    </row>
    <row r="37" spans="1:17" s="253" customFormat="1" ht="20.25" customHeight="1">
      <c r="A37" s="243" t="s">
        <v>142</v>
      </c>
      <c r="B37" s="243" t="s">
        <v>143</v>
      </c>
      <c r="C37" s="187">
        <v>441.64</v>
      </c>
      <c r="D37" s="187">
        <v>441.64</v>
      </c>
      <c r="E37" s="187">
        <v>441.64</v>
      </c>
      <c r="F37" s="188"/>
      <c r="G37" s="188"/>
      <c r="H37" s="188"/>
      <c r="I37" s="188"/>
      <c r="J37" s="188"/>
      <c r="K37" s="188"/>
      <c r="L37" s="188">
        <f t="shared" si="0"/>
        <v>0</v>
      </c>
      <c r="M37" s="188">
        <f>M38</f>
        <v>0</v>
      </c>
      <c r="N37" s="188">
        <f>N38</f>
        <v>0</v>
      </c>
      <c r="O37" s="188">
        <f>O38</f>
        <v>0</v>
      </c>
      <c r="P37" s="188">
        <f>P38</f>
        <v>0</v>
      </c>
      <c r="Q37" s="188">
        <f>Q38</f>
        <v>0</v>
      </c>
    </row>
    <row r="38" spans="1:17" s="253" customFormat="1" ht="20.25" customHeight="1">
      <c r="A38" s="243" t="s">
        <v>144</v>
      </c>
      <c r="B38" s="243" t="s">
        <v>145</v>
      </c>
      <c r="C38" s="187">
        <v>441.64</v>
      </c>
      <c r="D38" s="187">
        <v>441.64</v>
      </c>
      <c r="E38" s="187">
        <v>441.64</v>
      </c>
      <c r="F38" s="188"/>
      <c r="G38" s="188"/>
      <c r="H38" s="188"/>
      <c r="I38" s="188"/>
      <c r="J38" s="188"/>
      <c r="K38" s="188"/>
      <c r="L38" s="188">
        <f t="shared" si="0"/>
        <v>0</v>
      </c>
      <c r="M38" s="188">
        <f>SUM(M39:M42)</f>
        <v>0</v>
      </c>
      <c r="N38" s="188">
        <f>SUM(N39:N42)</f>
        <v>0</v>
      </c>
      <c r="O38" s="188">
        <f>SUM(O39:O42)</f>
        <v>0</v>
      </c>
      <c r="P38" s="188">
        <f>SUM(P39:P42)</f>
        <v>0</v>
      </c>
      <c r="Q38" s="188">
        <f>SUM(Q39:Q42)</f>
        <v>0</v>
      </c>
    </row>
    <row r="39" spans="1:17" s="253" customFormat="1" ht="20.25" customHeight="1">
      <c r="A39" s="243" t="s">
        <v>146</v>
      </c>
      <c r="B39" s="243" t="s">
        <v>147</v>
      </c>
      <c r="C39" s="188"/>
      <c r="D39" s="188"/>
      <c r="E39" s="188"/>
      <c r="F39" s="233"/>
      <c r="G39" s="233"/>
      <c r="H39" s="257"/>
      <c r="I39" s="264"/>
      <c r="J39" s="264"/>
      <c r="K39" s="264"/>
      <c r="L39" s="188">
        <f t="shared" si="0"/>
        <v>0</v>
      </c>
      <c r="M39" s="267"/>
      <c r="N39" s="267"/>
      <c r="O39" s="267"/>
      <c r="P39" s="267"/>
      <c r="Q39" s="267"/>
    </row>
    <row r="40" spans="1:17" s="253" customFormat="1" ht="20.25" customHeight="1">
      <c r="A40" s="243" t="s">
        <v>148</v>
      </c>
      <c r="B40" s="243" t="s">
        <v>149</v>
      </c>
      <c r="C40" s="187">
        <v>241.86</v>
      </c>
      <c r="D40" s="187">
        <v>241.86</v>
      </c>
      <c r="E40" s="187">
        <v>241.86</v>
      </c>
      <c r="F40" s="233"/>
      <c r="G40" s="233"/>
      <c r="H40" s="257"/>
      <c r="I40" s="264"/>
      <c r="J40" s="264"/>
      <c r="K40" s="264"/>
      <c r="L40" s="188">
        <f t="shared" si="0"/>
        <v>0</v>
      </c>
      <c r="M40" s="267"/>
      <c r="N40" s="267"/>
      <c r="O40" s="267"/>
      <c r="P40" s="267"/>
      <c r="Q40" s="267"/>
    </row>
    <row r="41" spans="1:17" s="253" customFormat="1" ht="20.25" customHeight="1">
      <c r="A41" s="243" t="s">
        <v>150</v>
      </c>
      <c r="B41" s="243" t="s">
        <v>151</v>
      </c>
      <c r="C41" s="187">
        <v>133.98</v>
      </c>
      <c r="D41" s="187">
        <v>133.98</v>
      </c>
      <c r="E41" s="187">
        <v>133.98</v>
      </c>
      <c r="F41" s="233"/>
      <c r="G41" s="233"/>
      <c r="H41" s="257"/>
      <c r="I41" s="264"/>
      <c r="J41" s="264"/>
      <c r="K41" s="264"/>
      <c r="L41" s="188">
        <f t="shared" si="0"/>
        <v>0</v>
      </c>
      <c r="M41" s="267"/>
      <c r="N41" s="267"/>
      <c r="O41" s="267"/>
      <c r="P41" s="267"/>
      <c r="Q41" s="267"/>
    </row>
    <row r="42" spans="1:17" s="253" customFormat="1" ht="20.25" customHeight="1">
      <c r="A42" s="243" t="s">
        <v>152</v>
      </c>
      <c r="B42" s="243" t="s">
        <v>153</v>
      </c>
      <c r="C42" s="187">
        <v>65.79</v>
      </c>
      <c r="D42" s="187">
        <v>65.79</v>
      </c>
      <c r="E42" s="187">
        <v>65.79</v>
      </c>
      <c r="F42" s="233"/>
      <c r="G42" s="233"/>
      <c r="H42" s="257"/>
      <c r="I42" s="264"/>
      <c r="J42" s="264"/>
      <c r="K42" s="264"/>
      <c r="L42" s="188">
        <f t="shared" si="0"/>
        <v>0</v>
      </c>
      <c r="M42" s="267"/>
      <c r="N42" s="267"/>
      <c r="O42" s="267"/>
      <c r="P42" s="267"/>
      <c r="Q42" s="267"/>
    </row>
    <row r="43" spans="1:17" s="253" customFormat="1" ht="20.25" customHeight="1">
      <c r="A43" s="243" t="s">
        <v>154</v>
      </c>
      <c r="B43" s="243" t="s">
        <v>155</v>
      </c>
      <c r="C43" s="187">
        <v>531.45</v>
      </c>
      <c r="D43" s="187">
        <v>531.45</v>
      </c>
      <c r="E43" s="187">
        <v>531.45</v>
      </c>
      <c r="F43" s="188"/>
      <c r="G43" s="188"/>
      <c r="H43" s="188"/>
      <c r="I43" s="188"/>
      <c r="J43" s="188"/>
      <c r="K43" s="188"/>
      <c r="L43" s="188">
        <f t="shared" si="0"/>
        <v>0</v>
      </c>
      <c r="M43" s="188">
        <f>M44</f>
        <v>0</v>
      </c>
      <c r="N43" s="188">
        <f>N44</f>
        <v>0</v>
      </c>
      <c r="O43" s="188">
        <f>O44</f>
        <v>0</v>
      </c>
      <c r="P43" s="188">
        <f>P44</f>
        <v>0</v>
      </c>
      <c r="Q43" s="188">
        <f>Q44</f>
        <v>0</v>
      </c>
    </row>
    <row r="44" spans="1:17" s="253" customFormat="1" ht="20.25" customHeight="1">
      <c r="A44" s="243" t="s">
        <v>156</v>
      </c>
      <c r="B44" s="243" t="s">
        <v>157</v>
      </c>
      <c r="C44" s="187">
        <v>531.45</v>
      </c>
      <c r="D44" s="187">
        <v>531.45</v>
      </c>
      <c r="E44" s="187">
        <v>531.45</v>
      </c>
      <c r="F44" s="188"/>
      <c r="G44" s="188"/>
      <c r="H44" s="188"/>
      <c r="I44" s="188"/>
      <c r="J44" s="188"/>
      <c r="K44" s="188"/>
      <c r="L44" s="188">
        <f t="shared" si="0"/>
        <v>0</v>
      </c>
      <c r="M44" s="188">
        <f>SUM(M45:M46)</f>
        <v>0</v>
      </c>
      <c r="N44" s="188">
        <f>SUM(N45:N46)</f>
        <v>0</v>
      </c>
      <c r="O44" s="188">
        <f>SUM(O45:O46)</f>
        <v>0</v>
      </c>
      <c r="P44" s="188">
        <f>SUM(P45:P46)</f>
        <v>0</v>
      </c>
      <c r="Q44" s="188">
        <f>SUM(Q45:Q46)</f>
        <v>0</v>
      </c>
    </row>
    <row r="45" spans="1:17" s="253" customFormat="1" ht="20.25" customHeight="1">
      <c r="A45" s="243" t="s">
        <v>158</v>
      </c>
      <c r="B45" s="243" t="s">
        <v>159</v>
      </c>
      <c r="C45" s="187">
        <v>531.45</v>
      </c>
      <c r="D45" s="187">
        <v>531.45</v>
      </c>
      <c r="E45" s="187">
        <v>531.45</v>
      </c>
      <c r="F45" s="233"/>
      <c r="G45" s="233"/>
      <c r="H45" s="257"/>
      <c r="I45" s="264"/>
      <c r="J45" s="264"/>
      <c r="K45" s="264"/>
      <c r="L45" s="188">
        <f t="shared" si="0"/>
        <v>0</v>
      </c>
      <c r="M45" s="267"/>
      <c r="N45" s="267"/>
      <c r="O45" s="267"/>
      <c r="P45" s="267"/>
      <c r="Q45" s="267"/>
    </row>
    <row r="46" spans="1:17" s="253" customFormat="1" ht="20.25" customHeight="1">
      <c r="A46" s="243" t="s">
        <v>160</v>
      </c>
      <c r="B46" s="243" t="s">
        <v>161</v>
      </c>
      <c r="C46" s="188"/>
      <c r="D46" s="233"/>
      <c r="E46" s="233"/>
      <c r="F46" s="233"/>
      <c r="G46" s="233"/>
      <c r="H46" s="257"/>
      <c r="I46" s="264"/>
      <c r="J46" s="264"/>
      <c r="K46" s="264"/>
      <c r="L46" s="188">
        <f t="shared" si="0"/>
        <v>0</v>
      </c>
      <c r="M46" s="267"/>
      <c r="N46" s="267"/>
      <c r="O46" s="267"/>
      <c r="P46" s="267"/>
      <c r="Q46" s="267"/>
    </row>
    <row r="47" spans="1:17" s="254" customFormat="1" ht="16.5" customHeight="1">
      <c r="A47" s="258" t="s">
        <v>162</v>
      </c>
      <c r="B47" s="259"/>
      <c r="C47" s="187">
        <f>C7+C29+C37+C43</f>
        <v>7577.24</v>
      </c>
      <c r="D47" s="187">
        <f>D7+D29+D37+D43</f>
        <v>7515</v>
      </c>
      <c r="E47" s="187">
        <f>E7+E29+E37+E43</f>
        <v>7515</v>
      </c>
      <c r="F47" s="187">
        <f>F7+F29+F37+F43</f>
        <v>62.24</v>
      </c>
      <c r="G47" s="187">
        <f>G7+G29+G37+G43</f>
        <v>62.24</v>
      </c>
      <c r="H47" s="260">
        <f aca="true" t="shared" si="2" ref="H47:Q47">H7+H26+H29+H37+H43</f>
        <v>5643.86</v>
      </c>
      <c r="I47" s="260">
        <f t="shared" si="2"/>
        <v>0</v>
      </c>
      <c r="J47" s="260">
        <f t="shared" si="2"/>
        <v>0</v>
      </c>
      <c r="K47" s="260">
        <f t="shared" si="2"/>
        <v>0</v>
      </c>
      <c r="L47" s="260">
        <f t="shared" si="2"/>
        <v>0</v>
      </c>
      <c r="M47" s="260">
        <f t="shared" si="2"/>
        <v>0</v>
      </c>
      <c r="N47" s="260">
        <f t="shared" si="2"/>
        <v>0</v>
      </c>
      <c r="O47" s="260">
        <f t="shared" si="2"/>
        <v>0</v>
      </c>
      <c r="P47" s="260">
        <f t="shared" si="2"/>
        <v>0</v>
      </c>
      <c r="Q47" s="260">
        <f t="shared" si="2"/>
        <v>0</v>
      </c>
    </row>
    <row r="49" ht="14.25" customHeight="1">
      <c r="C49" s="261"/>
    </row>
    <row r="50" ht="14.25" customHeight="1">
      <c r="C50" s="238"/>
    </row>
    <row r="51" ht="14.25" customHeight="1">
      <c r="C51" s="239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47:B47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5"/>
  <ignoredErrors>
    <ignoredError sqref="L14 L15:L16 L17 L21 L22:L24 L25 L26:L44 L7:L13 L18 L20 L15:L16 L22:L24 L25" formula="1" unlockedFormula="1"/>
    <ignoredError sqref="M7:Q13 M14:Q14 M15:Q16 M17:Q17 M18:Q20 M21:Q21 M22:Q24 M25:Q25 M26:Q44 H47:Q47 L45:Q4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C1">
      <selection activeCell="D16" sqref="D16"/>
    </sheetView>
  </sheetViews>
  <sheetFormatPr defaultColWidth="9.140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customWidth="1"/>
  </cols>
  <sheetData>
    <row r="1" spans="1:4" ht="14.25" customHeight="1">
      <c r="A1" s="55"/>
      <c r="B1" s="55"/>
      <c r="C1" s="55"/>
      <c r="D1" s="99" t="s">
        <v>163</v>
      </c>
    </row>
    <row r="2" spans="1:4" ht="31.5" customHeight="1">
      <c r="A2" s="20" t="s">
        <v>164</v>
      </c>
      <c r="B2" s="240"/>
      <c r="C2" s="240"/>
      <c r="D2" s="240"/>
    </row>
    <row r="3" spans="1:4" s="16" customFormat="1" ht="17.25" customHeight="1">
      <c r="A3" s="117" t="s">
        <v>2</v>
      </c>
      <c r="B3" s="241"/>
      <c r="C3" s="241"/>
      <c r="D3" s="100" t="s">
        <v>3</v>
      </c>
    </row>
    <row r="4" spans="1:4" s="16" customFormat="1" ht="19.5" customHeight="1">
      <c r="A4" s="41" t="s">
        <v>4</v>
      </c>
      <c r="B4" s="118"/>
      <c r="C4" s="41" t="s">
        <v>5</v>
      </c>
      <c r="D4" s="118"/>
    </row>
    <row r="5" spans="1:4" s="16" customFormat="1" ht="21.75" customHeight="1">
      <c r="A5" s="40" t="s">
        <v>6</v>
      </c>
      <c r="B5" s="242" t="s">
        <v>7</v>
      </c>
      <c r="C5" s="40" t="s">
        <v>165</v>
      </c>
      <c r="D5" s="242" t="s">
        <v>7</v>
      </c>
    </row>
    <row r="6" spans="1:4" s="16" customFormat="1" ht="17.25" customHeight="1">
      <c r="A6" s="44"/>
      <c r="B6" s="83"/>
      <c r="C6" s="44"/>
      <c r="D6" s="83"/>
    </row>
    <row r="7" spans="1:4" s="16" customFormat="1" ht="17.25" customHeight="1">
      <c r="A7" s="243" t="s">
        <v>166</v>
      </c>
      <c r="B7" s="188">
        <f>SUM(B8:B10)</f>
        <v>7577.24</v>
      </c>
      <c r="C7" s="244" t="s">
        <v>167</v>
      </c>
      <c r="D7" s="142">
        <v>7577.24</v>
      </c>
    </row>
    <row r="8" spans="1:4" s="16" customFormat="1" ht="17.25" customHeight="1">
      <c r="A8" s="245" t="s">
        <v>168</v>
      </c>
      <c r="B8" s="187">
        <v>7577.24</v>
      </c>
      <c r="C8" s="244" t="s">
        <v>169</v>
      </c>
      <c r="D8" s="246"/>
    </row>
    <row r="9" spans="1:4" s="16" customFormat="1" ht="17.25" customHeight="1">
      <c r="A9" s="245" t="s">
        <v>170</v>
      </c>
      <c r="B9" s="188"/>
      <c r="C9" s="244" t="s">
        <v>171</v>
      </c>
      <c r="D9" s="246"/>
    </row>
    <row r="10" spans="1:4" s="16" customFormat="1" ht="17.25" customHeight="1">
      <c r="A10" s="245" t="s">
        <v>172</v>
      </c>
      <c r="B10" s="188"/>
      <c r="C10" s="244" t="s">
        <v>173</v>
      </c>
      <c r="D10" s="246"/>
    </row>
    <row r="11" spans="1:4" s="16" customFormat="1" ht="17.25" customHeight="1">
      <c r="A11" s="245" t="s">
        <v>174</v>
      </c>
      <c r="B11" s="188">
        <f>SUM(B12:B14)</f>
        <v>0</v>
      </c>
      <c r="C11" s="244" t="s">
        <v>175</v>
      </c>
      <c r="D11" s="246"/>
    </row>
    <row r="12" spans="1:4" s="16" customFormat="1" ht="17.25" customHeight="1">
      <c r="A12" s="245" t="s">
        <v>168</v>
      </c>
      <c r="B12" s="188"/>
      <c r="C12" s="244" t="s">
        <v>176</v>
      </c>
      <c r="D12" s="142">
        <v>5643.86</v>
      </c>
    </row>
    <row r="13" spans="1:4" s="16" customFormat="1" ht="17.25" customHeight="1">
      <c r="A13" s="247" t="s">
        <v>170</v>
      </c>
      <c r="B13" s="246"/>
      <c r="C13" s="244" t="s">
        <v>177</v>
      </c>
      <c r="D13" s="246"/>
    </row>
    <row r="14" spans="1:4" s="16" customFormat="1" ht="17.25" customHeight="1">
      <c r="A14" s="247" t="s">
        <v>172</v>
      </c>
      <c r="B14" s="246"/>
      <c r="C14" s="244" t="s">
        <v>178</v>
      </c>
      <c r="D14" s="246"/>
    </row>
    <row r="15" spans="1:4" s="16" customFormat="1" ht="17.25" customHeight="1">
      <c r="A15" s="245"/>
      <c r="B15" s="246"/>
      <c r="C15" s="244" t="s">
        <v>179</v>
      </c>
      <c r="D15" s="142">
        <v>960.29</v>
      </c>
    </row>
    <row r="16" spans="1:4" s="16" customFormat="1" ht="17.25" customHeight="1">
      <c r="A16" s="245"/>
      <c r="B16" s="188"/>
      <c r="C16" s="244" t="s">
        <v>180</v>
      </c>
      <c r="D16" s="142">
        <v>441.64</v>
      </c>
    </row>
    <row r="17" spans="1:4" s="16" customFormat="1" ht="17.25" customHeight="1">
      <c r="A17" s="245"/>
      <c r="B17" s="248"/>
      <c r="C17" s="244" t="s">
        <v>181</v>
      </c>
      <c r="D17" s="246"/>
    </row>
    <row r="18" spans="1:4" s="16" customFormat="1" ht="17.25" customHeight="1">
      <c r="A18" s="247"/>
      <c r="B18" s="248"/>
      <c r="C18" s="244" t="s">
        <v>182</v>
      </c>
      <c r="D18" s="246"/>
    </row>
    <row r="19" spans="1:4" s="16" customFormat="1" ht="17.25" customHeight="1">
      <c r="A19" s="247"/>
      <c r="B19" s="249"/>
      <c r="C19" s="244" t="s">
        <v>183</v>
      </c>
      <c r="D19" s="246"/>
    </row>
    <row r="20" spans="1:4" s="16" customFormat="1" ht="17.25" customHeight="1">
      <c r="A20" s="249"/>
      <c r="B20" s="249"/>
      <c r="C20" s="244" t="s">
        <v>184</v>
      </c>
      <c r="D20" s="246"/>
    </row>
    <row r="21" spans="1:4" s="16" customFormat="1" ht="17.25" customHeight="1">
      <c r="A21" s="249"/>
      <c r="B21" s="249"/>
      <c r="C21" s="244" t="s">
        <v>185</v>
      </c>
      <c r="D21" s="246"/>
    </row>
    <row r="22" spans="1:4" s="16" customFormat="1" ht="17.25" customHeight="1">
      <c r="A22" s="249"/>
      <c r="B22" s="249"/>
      <c r="C22" s="244" t="s">
        <v>186</v>
      </c>
      <c r="D22" s="246"/>
    </row>
    <row r="23" spans="1:4" s="16" customFormat="1" ht="17.25" customHeight="1">
      <c r="A23" s="249"/>
      <c r="B23" s="249"/>
      <c r="C23" s="244" t="s">
        <v>187</v>
      </c>
      <c r="D23" s="246"/>
    </row>
    <row r="24" spans="1:4" s="16" customFormat="1" ht="17.25" customHeight="1">
      <c r="A24" s="249"/>
      <c r="B24" s="249"/>
      <c r="C24" s="244" t="s">
        <v>188</v>
      </c>
      <c r="D24" s="246"/>
    </row>
    <row r="25" spans="1:4" s="16" customFormat="1" ht="17.25" customHeight="1">
      <c r="A25" s="249"/>
      <c r="B25" s="249"/>
      <c r="C25" s="244" t="s">
        <v>189</v>
      </c>
      <c r="D25" s="246"/>
    </row>
    <row r="26" spans="1:4" s="16" customFormat="1" ht="17.25" customHeight="1">
      <c r="A26" s="249"/>
      <c r="B26" s="249"/>
      <c r="C26" s="244" t="s">
        <v>190</v>
      </c>
      <c r="D26" s="142">
        <v>531.45</v>
      </c>
    </row>
    <row r="27" spans="1:4" s="16" customFormat="1" ht="17.25" customHeight="1">
      <c r="A27" s="249"/>
      <c r="B27" s="249"/>
      <c r="C27" s="244" t="s">
        <v>191</v>
      </c>
      <c r="D27" s="246"/>
    </row>
    <row r="28" spans="1:4" s="16" customFormat="1" ht="17.25" customHeight="1">
      <c r="A28" s="249"/>
      <c r="B28" s="249"/>
      <c r="C28" s="244" t="s">
        <v>192</v>
      </c>
      <c r="D28" s="246"/>
    </row>
    <row r="29" spans="1:4" s="16" customFormat="1" ht="17.25" customHeight="1">
      <c r="A29" s="249"/>
      <c r="B29" s="249"/>
      <c r="C29" s="244" t="s">
        <v>193</v>
      </c>
      <c r="D29" s="246"/>
    </row>
    <row r="30" spans="1:4" s="16" customFormat="1" ht="17.25" customHeight="1">
      <c r="A30" s="249"/>
      <c r="B30" s="249"/>
      <c r="C30" s="244" t="s">
        <v>194</v>
      </c>
      <c r="D30" s="246"/>
    </row>
    <row r="31" spans="1:4" s="16" customFormat="1" ht="14.25" customHeight="1">
      <c r="A31" s="250"/>
      <c r="B31" s="248"/>
      <c r="C31" s="247" t="s">
        <v>195</v>
      </c>
      <c r="D31" s="248"/>
    </row>
    <row r="32" spans="1:4" s="16" customFormat="1" ht="17.25" customHeight="1">
      <c r="A32" s="251" t="s">
        <v>196</v>
      </c>
      <c r="B32" s="252">
        <f>B7+B11</f>
        <v>7577.24</v>
      </c>
      <c r="C32" s="250" t="s">
        <v>47</v>
      </c>
      <c r="D32" s="252">
        <f>D7+D31</f>
        <v>7577.24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Zeros="0" workbookViewId="0" topLeftCell="A1">
      <selection activeCell="E16" sqref="E16"/>
    </sheetView>
  </sheetViews>
  <sheetFormatPr defaultColWidth="9.140625" defaultRowHeight="14.25" customHeight="1"/>
  <cols>
    <col min="1" max="1" width="9.8515625" style="15" customWidth="1"/>
    <col min="2" max="2" width="35.8515625" style="15" customWidth="1"/>
    <col min="3" max="4" width="14.00390625" style="32" customWidth="1"/>
    <col min="5" max="5" width="14.28125" style="32" customWidth="1"/>
    <col min="6" max="6" width="12.57421875" style="32" customWidth="1"/>
    <col min="7" max="7" width="13.140625" style="32" customWidth="1"/>
    <col min="8" max="8" width="24.28125" style="32" bestFit="1" customWidth="1"/>
    <col min="9" max="16384" width="9.140625" style="32" customWidth="1"/>
  </cols>
  <sheetData>
    <row r="1" spans="4:7" ht="12" customHeight="1">
      <c r="D1" s="223"/>
      <c r="F1" s="34"/>
      <c r="G1" s="34" t="s">
        <v>197</v>
      </c>
    </row>
    <row r="2" spans="1:7" ht="28.5" customHeight="1">
      <c r="A2" s="20" t="s">
        <v>198</v>
      </c>
      <c r="B2" s="20"/>
      <c r="C2" s="20"/>
      <c r="D2" s="20"/>
      <c r="E2" s="20"/>
      <c r="F2" s="20"/>
      <c r="G2" s="20"/>
    </row>
    <row r="3" spans="1:7" ht="18" customHeight="1">
      <c r="A3" s="117" t="s">
        <v>2</v>
      </c>
      <c r="F3" s="100"/>
      <c r="G3" s="100" t="s">
        <v>3</v>
      </c>
    </row>
    <row r="4" spans="1:7" ht="20.25" customHeight="1">
      <c r="A4" s="224" t="s">
        <v>199</v>
      </c>
      <c r="B4" s="225"/>
      <c r="C4" s="43" t="s">
        <v>52</v>
      </c>
      <c r="D4" s="42" t="s">
        <v>71</v>
      </c>
      <c r="E4" s="42"/>
      <c r="F4" s="118"/>
      <c r="G4" s="226" t="s">
        <v>72</v>
      </c>
    </row>
    <row r="5" spans="1:7" ht="20.25" customHeight="1">
      <c r="A5" s="119" t="s">
        <v>200</v>
      </c>
      <c r="B5" s="227" t="s">
        <v>201</v>
      </c>
      <c r="C5" s="43"/>
      <c r="D5" s="118" t="s">
        <v>54</v>
      </c>
      <c r="E5" s="48" t="s">
        <v>202</v>
      </c>
      <c r="F5" s="48" t="s">
        <v>203</v>
      </c>
      <c r="G5" s="86"/>
    </row>
    <row r="6" spans="1:7" ht="13.5" customHeight="1">
      <c r="A6" s="119" t="s">
        <v>204</v>
      </c>
      <c r="B6" s="119" t="s">
        <v>205</v>
      </c>
      <c r="C6" s="228" t="s">
        <v>206</v>
      </c>
      <c r="D6" s="229" t="s">
        <v>207</v>
      </c>
      <c r="E6" s="229" t="s">
        <v>208</v>
      </c>
      <c r="F6" s="229" t="s">
        <v>209</v>
      </c>
      <c r="G6" s="229" t="s">
        <v>210</v>
      </c>
    </row>
    <row r="7" spans="1:8" s="18" customFormat="1" ht="13.5" customHeight="1">
      <c r="A7" s="230" t="s">
        <v>81</v>
      </c>
      <c r="B7" s="231" t="s">
        <v>82</v>
      </c>
      <c r="C7" s="188">
        <v>5643.86</v>
      </c>
      <c r="D7" s="188">
        <v>5581.62</v>
      </c>
      <c r="E7" s="188">
        <v>5322.35</v>
      </c>
      <c r="F7" s="136">
        <v>259.27</v>
      </c>
      <c r="G7" s="136">
        <v>62.24</v>
      </c>
      <c r="H7" s="232">
        <f>G7+F7+E7-C7</f>
        <v>0</v>
      </c>
    </row>
    <row r="8" spans="1:8" s="18" customFormat="1" ht="13.5" customHeight="1">
      <c r="A8" s="230" t="s">
        <v>83</v>
      </c>
      <c r="B8" s="231" t="s">
        <v>84</v>
      </c>
      <c r="C8" s="188"/>
      <c r="D8" s="188"/>
      <c r="E8" s="188"/>
      <c r="F8" s="233"/>
      <c r="G8" s="233"/>
      <c r="H8" s="232">
        <f aca="true" t="shared" si="0" ref="H8:H47">G8+F8+E8-C8</f>
        <v>0</v>
      </c>
    </row>
    <row r="9" spans="1:8" s="18" customFormat="1" ht="13.5" customHeight="1">
      <c r="A9" s="230" t="s">
        <v>85</v>
      </c>
      <c r="B9" s="231" t="s">
        <v>86</v>
      </c>
      <c r="C9" s="188"/>
      <c r="D9" s="233"/>
      <c r="E9" s="233"/>
      <c r="F9" s="233"/>
      <c r="G9" s="233"/>
      <c r="H9" s="232">
        <f t="shared" si="0"/>
        <v>0</v>
      </c>
    </row>
    <row r="10" spans="1:8" s="18" customFormat="1" ht="13.5" customHeight="1">
      <c r="A10" s="230" t="s">
        <v>87</v>
      </c>
      <c r="B10" s="231" t="s">
        <v>88</v>
      </c>
      <c r="C10" s="188">
        <v>5643.18</v>
      </c>
      <c r="D10" s="188">
        <v>5580.94</v>
      </c>
      <c r="E10" s="188">
        <v>5322.35</v>
      </c>
      <c r="F10" s="136">
        <v>258.59</v>
      </c>
      <c r="G10" s="136">
        <v>62.24</v>
      </c>
      <c r="H10" s="232">
        <f t="shared" si="0"/>
        <v>0</v>
      </c>
    </row>
    <row r="11" spans="1:8" s="18" customFormat="1" ht="13.5" customHeight="1">
      <c r="A11" s="230" t="s">
        <v>89</v>
      </c>
      <c r="B11" s="231" t="s">
        <v>90</v>
      </c>
      <c r="C11" s="234">
        <v>324.4</v>
      </c>
      <c r="D11" s="187">
        <v>262.16</v>
      </c>
      <c r="E11" s="187">
        <v>251.71</v>
      </c>
      <c r="F11" s="136">
        <v>10.45</v>
      </c>
      <c r="G11" s="136">
        <v>62.24</v>
      </c>
      <c r="H11" s="232">
        <f t="shared" si="0"/>
        <v>0</v>
      </c>
    </row>
    <row r="12" spans="1:8" s="18" customFormat="1" ht="13.5" customHeight="1">
      <c r="A12" s="230" t="s">
        <v>91</v>
      </c>
      <c r="B12" s="231" t="s">
        <v>92</v>
      </c>
      <c r="C12" s="234">
        <v>3012.32</v>
      </c>
      <c r="D12" s="187">
        <v>3012.32</v>
      </c>
      <c r="E12" s="187">
        <v>2868.85</v>
      </c>
      <c r="F12" s="136">
        <v>143.47</v>
      </c>
      <c r="G12" s="233"/>
      <c r="H12" s="232">
        <f t="shared" si="0"/>
        <v>0</v>
      </c>
    </row>
    <row r="13" spans="1:8" s="18" customFormat="1" ht="13.5" customHeight="1">
      <c r="A13" s="230" t="s">
        <v>93</v>
      </c>
      <c r="B13" s="231" t="s">
        <v>94</v>
      </c>
      <c r="C13" s="234">
        <v>2306.46</v>
      </c>
      <c r="D13" s="234">
        <v>2306.46</v>
      </c>
      <c r="E13" s="234">
        <v>2201.79</v>
      </c>
      <c r="F13" s="136">
        <v>104.67</v>
      </c>
      <c r="G13" s="233"/>
      <c r="H13" s="232">
        <f t="shared" si="0"/>
        <v>0</v>
      </c>
    </row>
    <row r="14" spans="1:8" s="18" customFormat="1" ht="13.5" customHeight="1">
      <c r="A14" s="230" t="s">
        <v>95</v>
      </c>
      <c r="B14" s="231" t="s">
        <v>96</v>
      </c>
      <c r="C14" s="188"/>
      <c r="D14" s="233"/>
      <c r="E14" s="233"/>
      <c r="F14" s="233"/>
      <c r="G14" s="233"/>
      <c r="H14" s="232">
        <f t="shared" si="0"/>
        <v>0</v>
      </c>
    </row>
    <row r="15" spans="1:8" s="18" customFormat="1" ht="13.5" customHeight="1">
      <c r="A15" s="230" t="s">
        <v>97</v>
      </c>
      <c r="B15" s="231" t="s">
        <v>98</v>
      </c>
      <c r="C15" s="188"/>
      <c r="D15" s="233"/>
      <c r="E15" s="233"/>
      <c r="F15" s="233"/>
      <c r="G15" s="233"/>
      <c r="H15" s="232">
        <f t="shared" si="0"/>
        <v>0</v>
      </c>
    </row>
    <row r="16" spans="1:8" s="18" customFormat="1" ht="13.5" customHeight="1">
      <c r="A16" s="230" t="s">
        <v>99</v>
      </c>
      <c r="B16" s="231" t="s">
        <v>100</v>
      </c>
      <c r="C16" s="188"/>
      <c r="D16" s="188"/>
      <c r="E16" s="188"/>
      <c r="F16" s="233"/>
      <c r="G16" s="233"/>
      <c r="H16" s="232">
        <f t="shared" si="0"/>
        <v>0</v>
      </c>
    </row>
    <row r="17" spans="1:8" s="18" customFormat="1" ht="13.5" customHeight="1">
      <c r="A17" s="230" t="s">
        <v>101</v>
      </c>
      <c r="B17" s="231" t="s">
        <v>102</v>
      </c>
      <c r="C17" s="188"/>
      <c r="D17" s="233"/>
      <c r="E17" s="233"/>
      <c r="F17" s="233"/>
      <c r="G17" s="233"/>
      <c r="H17" s="232">
        <f t="shared" si="0"/>
        <v>0</v>
      </c>
    </row>
    <row r="18" spans="1:8" s="18" customFormat="1" ht="13.5" customHeight="1">
      <c r="A18" s="230" t="s">
        <v>103</v>
      </c>
      <c r="B18" s="231" t="s">
        <v>104</v>
      </c>
      <c r="C18" s="187">
        <v>0.68</v>
      </c>
      <c r="D18" s="187">
        <v>0.68</v>
      </c>
      <c r="E18" s="187"/>
      <c r="F18" s="136">
        <v>0.68</v>
      </c>
      <c r="G18" s="233"/>
      <c r="H18" s="232">
        <f t="shared" si="0"/>
        <v>0</v>
      </c>
    </row>
    <row r="19" spans="1:8" s="18" customFormat="1" ht="13.5" customHeight="1">
      <c r="A19" s="230" t="s">
        <v>105</v>
      </c>
      <c r="B19" s="231" t="s">
        <v>106</v>
      </c>
      <c r="C19" s="187">
        <v>0.68</v>
      </c>
      <c r="D19" s="187">
        <v>0.68</v>
      </c>
      <c r="E19" s="187"/>
      <c r="F19" s="136">
        <v>0.68</v>
      </c>
      <c r="G19" s="233"/>
      <c r="H19" s="232">
        <f t="shared" si="0"/>
        <v>0</v>
      </c>
    </row>
    <row r="20" spans="1:8" s="18" customFormat="1" ht="13.5" customHeight="1">
      <c r="A20" s="230" t="s">
        <v>108</v>
      </c>
      <c r="B20" s="231" t="s">
        <v>109</v>
      </c>
      <c r="C20" s="188"/>
      <c r="D20" s="188"/>
      <c r="E20" s="188"/>
      <c r="F20" s="233"/>
      <c r="G20" s="233"/>
      <c r="H20" s="232">
        <f t="shared" si="0"/>
        <v>0</v>
      </c>
    </row>
    <row r="21" spans="1:8" s="18" customFormat="1" ht="13.5" customHeight="1">
      <c r="A21" s="230" t="s">
        <v>110</v>
      </c>
      <c r="B21" s="231" t="s">
        <v>111</v>
      </c>
      <c r="C21" s="188"/>
      <c r="D21" s="233"/>
      <c r="E21" s="233"/>
      <c r="F21" s="233"/>
      <c r="G21" s="233"/>
      <c r="H21" s="232">
        <f t="shared" si="0"/>
        <v>0</v>
      </c>
    </row>
    <row r="22" spans="1:8" s="18" customFormat="1" ht="13.5" customHeight="1">
      <c r="A22" s="230" t="s">
        <v>112</v>
      </c>
      <c r="B22" s="231" t="s">
        <v>113</v>
      </c>
      <c r="C22" s="188"/>
      <c r="D22" s="188"/>
      <c r="E22" s="188"/>
      <c r="F22" s="233"/>
      <c r="G22" s="233"/>
      <c r="H22" s="232">
        <f t="shared" si="0"/>
        <v>0</v>
      </c>
    </row>
    <row r="23" spans="1:8" s="18" customFormat="1" ht="13.5" customHeight="1">
      <c r="A23" s="230" t="s">
        <v>114</v>
      </c>
      <c r="B23" s="231" t="s">
        <v>115</v>
      </c>
      <c r="C23" s="188"/>
      <c r="D23" s="233"/>
      <c r="E23" s="233"/>
      <c r="F23" s="233"/>
      <c r="G23" s="233"/>
      <c r="H23" s="232">
        <f t="shared" si="0"/>
        <v>0</v>
      </c>
    </row>
    <row r="24" spans="1:8" s="18" customFormat="1" ht="13.5" customHeight="1">
      <c r="A24" s="230" t="s">
        <v>116</v>
      </c>
      <c r="B24" s="231" t="s">
        <v>117</v>
      </c>
      <c r="C24" s="188"/>
      <c r="D24" s="188"/>
      <c r="E24" s="188"/>
      <c r="F24" s="233"/>
      <c r="G24" s="233"/>
      <c r="H24" s="232">
        <f t="shared" si="0"/>
        <v>0</v>
      </c>
    </row>
    <row r="25" spans="1:8" s="18" customFormat="1" ht="13.5" customHeight="1">
      <c r="A25" s="230" t="s">
        <v>118</v>
      </c>
      <c r="B25" s="231" t="s">
        <v>119</v>
      </c>
      <c r="C25" s="188"/>
      <c r="D25" s="233"/>
      <c r="E25" s="233"/>
      <c r="F25" s="233"/>
      <c r="G25" s="233"/>
      <c r="H25" s="232">
        <f t="shared" si="0"/>
        <v>0</v>
      </c>
    </row>
    <row r="26" spans="1:8" s="18" customFormat="1" ht="13.5" customHeight="1">
      <c r="A26" s="230" t="s">
        <v>120</v>
      </c>
      <c r="B26" s="231" t="s">
        <v>121</v>
      </c>
      <c r="C26" s="188"/>
      <c r="D26" s="188"/>
      <c r="E26" s="188"/>
      <c r="F26" s="233"/>
      <c r="G26" s="233"/>
      <c r="H26" s="232">
        <f t="shared" si="0"/>
        <v>0</v>
      </c>
    </row>
    <row r="27" spans="1:8" s="18" customFormat="1" ht="13.5" customHeight="1">
      <c r="A27" s="230" t="s">
        <v>122</v>
      </c>
      <c r="B27" s="231" t="s">
        <v>123</v>
      </c>
      <c r="C27" s="188"/>
      <c r="D27" s="188"/>
      <c r="E27" s="188"/>
      <c r="F27" s="233"/>
      <c r="G27" s="233"/>
      <c r="H27" s="232">
        <f t="shared" si="0"/>
        <v>0</v>
      </c>
    </row>
    <row r="28" spans="1:8" s="18" customFormat="1" ht="13.5" customHeight="1">
      <c r="A28" s="230" t="s">
        <v>124</v>
      </c>
      <c r="B28" s="231" t="s">
        <v>125</v>
      </c>
      <c r="C28" s="188"/>
      <c r="D28" s="233"/>
      <c r="E28" s="233"/>
      <c r="F28" s="233"/>
      <c r="G28" s="233"/>
      <c r="H28" s="232">
        <f t="shared" si="0"/>
        <v>0</v>
      </c>
    </row>
    <row r="29" spans="1:8" s="18" customFormat="1" ht="13.5" customHeight="1">
      <c r="A29" s="230" t="s">
        <v>126</v>
      </c>
      <c r="B29" s="231" t="s">
        <v>127</v>
      </c>
      <c r="C29" s="187">
        <v>960.29</v>
      </c>
      <c r="D29" s="187">
        <v>960.29</v>
      </c>
      <c r="E29" s="187">
        <v>960.29</v>
      </c>
      <c r="F29" s="233"/>
      <c r="G29" s="233"/>
      <c r="H29" s="232">
        <f t="shared" si="0"/>
        <v>0</v>
      </c>
    </row>
    <row r="30" spans="1:8" s="18" customFormat="1" ht="13.5" customHeight="1">
      <c r="A30" s="230" t="s">
        <v>128</v>
      </c>
      <c r="B30" s="231" t="s">
        <v>129</v>
      </c>
      <c r="C30" s="187">
        <v>926.96</v>
      </c>
      <c r="D30" s="187">
        <v>926.96</v>
      </c>
      <c r="E30" s="187">
        <v>926.96</v>
      </c>
      <c r="F30" s="233"/>
      <c r="G30" s="233"/>
      <c r="H30" s="232">
        <f t="shared" si="0"/>
        <v>0</v>
      </c>
    </row>
    <row r="31" spans="1:8" s="18" customFormat="1" ht="13.5" customHeight="1">
      <c r="A31" s="230" t="s">
        <v>130</v>
      </c>
      <c r="B31" s="231" t="s">
        <v>131</v>
      </c>
      <c r="C31" s="188"/>
      <c r="D31" s="188"/>
      <c r="E31" s="188"/>
      <c r="F31" s="233"/>
      <c r="G31" s="233"/>
      <c r="H31" s="232">
        <f t="shared" si="0"/>
        <v>0</v>
      </c>
    </row>
    <row r="32" spans="1:8" s="18" customFormat="1" ht="13.5" customHeight="1">
      <c r="A32" s="230" t="s">
        <v>132</v>
      </c>
      <c r="B32" s="231" t="s">
        <v>133</v>
      </c>
      <c r="C32" s="187">
        <v>131.04</v>
      </c>
      <c r="D32" s="187">
        <v>131.04</v>
      </c>
      <c r="E32" s="187">
        <v>131.04</v>
      </c>
      <c r="F32" s="233"/>
      <c r="G32" s="233"/>
      <c r="H32" s="232">
        <f t="shared" si="0"/>
        <v>0</v>
      </c>
    </row>
    <row r="33" spans="1:8" s="18" customFormat="1" ht="13.5" customHeight="1">
      <c r="A33" s="230" t="s">
        <v>134</v>
      </c>
      <c r="B33" s="231" t="s">
        <v>135</v>
      </c>
      <c r="C33" s="187">
        <v>736.33</v>
      </c>
      <c r="D33" s="187">
        <v>736.33</v>
      </c>
      <c r="E33" s="187">
        <v>736.33</v>
      </c>
      <c r="F33" s="233"/>
      <c r="G33" s="233"/>
      <c r="H33" s="232">
        <f t="shared" si="0"/>
        <v>0</v>
      </c>
    </row>
    <row r="34" spans="1:8" s="18" customFormat="1" ht="13.5" customHeight="1">
      <c r="A34" s="230" t="s">
        <v>136</v>
      </c>
      <c r="B34" s="231" t="s">
        <v>137</v>
      </c>
      <c r="C34" s="187">
        <v>59.59</v>
      </c>
      <c r="D34" s="187">
        <v>59.59</v>
      </c>
      <c r="E34" s="187">
        <v>59.59</v>
      </c>
      <c r="F34" s="233"/>
      <c r="G34" s="233"/>
      <c r="H34" s="232">
        <f t="shared" si="0"/>
        <v>0</v>
      </c>
    </row>
    <row r="35" spans="1:8" s="18" customFormat="1" ht="13.5" customHeight="1">
      <c r="A35" s="230" t="s">
        <v>138</v>
      </c>
      <c r="B35" s="231" t="s">
        <v>139</v>
      </c>
      <c r="C35" s="187">
        <v>33.33</v>
      </c>
      <c r="D35" s="187">
        <v>33.33</v>
      </c>
      <c r="E35" s="187">
        <v>33.33</v>
      </c>
      <c r="F35" s="233"/>
      <c r="G35" s="233"/>
      <c r="H35" s="232">
        <f t="shared" si="0"/>
        <v>0</v>
      </c>
    </row>
    <row r="36" spans="1:8" s="18" customFormat="1" ht="13.5" customHeight="1">
      <c r="A36" s="230" t="s">
        <v>140</v>
      </c>
      <c r="B36" s="231" t="s">
        <v>141</v>
      </c>
      <c r="C36" s="187">
        <v>33.33</v>
      </c>
      <c r="D36" s="187">
        <v>33.33</v>
      </c>
      <c r="E36" s="187">
        <v>33.33</v>
      </c>
      <c r="F36" s="233"/>
      <c r="G36" s="233"/>
      <c r="H36" s="232">
        <f t="shared" si="0"/>
        <v>0</v>
      </c>
    </row>
    <row r="37" spans="1:8" s="18" customFormat="1" ht="13.5" customHeight="1">
      <c r="A37" s="230" t="s">
        <v>142</v>
      </c>
      <c r="B37" s="231" t="s">
        <v>143</v>
      </c>
      <c r="C37" s="187">
        <v>441.64</v>
      </c>
      <c r="D37" s="187">
        <v>441.64</v>
      </c>
      <c r="E37" s="187">
        <v>441.64</v>
      </c>
      <c r="F37" s="233"/>
      <c r="G37" s="233"/>
      <c r="H37" s="232">
        <f t="shared" si="0"/>
        <v>0</v>
      </c>
    </row>
    <row r="38" spans="1:8" s="18" customFormat="1" ht="13.5" customHeight="1">
      <c r="A38" s="230" t="s">
        <v>144</v>
      </c>
      <c r="B38" s="231" t="s">
        <v>145</v>
      </c>
      <c r="C38" s="187">
        <v>441.64</v>
      </c>
      <c r="D38" s="187">
        <v>441.64</v>
      </c>
      <c r="E38" s="187">
        <v>441.64</v>
      </c>
      <c r="F38" s="233"/>
      <c r="G38" s="233"/>
      <c r="H38" s="232">
        <f t="shared" si="0"/>
        <v>0</v>
      </c>
    </row>
    <row r="39" spans="1:8" s="18" customFormat="1" ht="13.5" customHeight="1">
      <c r="A39" s="230" t="s">
        <v>146</v>
      </c>
      <c r="B39" s="231" t="s">
        <v>147</v>
      </c>
      <c r="C39" s="188"/>
      <c r="D39" s="188"/>
      <c r="E39" s="188"/>
      <c r="F39" s="233"/>
      <c r="G39" s="233"/>
      <c r="H39" s="232">
        <f t="shared" si="0"/>
        <v>0</v>
      </c>
    </row>
    <row r="40" spans="1:8" s="18" customFormat="1" ht="13.5" customHeight="1">
      <c r="A40" s="230" t="s">
        <v>148</v>
      </c>
      <c r="B40" s="231" t="s">
        <v>149</v>
      </c>
      <c r="C40" s="187">
        <v>241.86</v>
      </c>
      <c r="D40" s="187">
        <v>241.86</v>
      </c>
      <c r="E40" s="187">
        <v>241.86</v>
      </c>
      <c r="F40" s="233"/>
      <c r="G40" s="233"/>
      <c r="H40" s="232">
        <f t="shared" si="0"/>
        <v>0</v>
      </c>
    </row>
    <row r="41" spans="1:8" s="18" customFormat="1" ht="13.5" customHeight="1">
      <c r="A41" s="230" t="s">
        <v>150</v>
      </c>
      <c r="B41" s="231" t="s">
        <v>151</v>
      </c>
      <c r="C41" s="187">
        <v>133.98</v>
      </c>
      <c r="D41" s="187">
        <v>133.98</v>
      </c>
      <c r="E41" s="187">
        <v>133.98</v>
      </c>
      <c r="F41" s="233"/>
      <c r="G41" s="233"/>
      <c r="H41" s="232">
        <f t="shared" si="0"/>
        <v>0</v>
      </c>
    </row>
    <row r="42" spans="1:8" s="18" customFormat="1" ht="13.5" customHeight="1">
      <c r="A42" s="230" t="s">
        <v>152</v>
      </c>
      <c r="B42" s="231" t="s">
        <v>153</v>
      </c>
      <c r="C42" s="187">
        <v>65.79</v>
      </c>
      <c r="D42" s="187">
        <v>65.79</v>
      </c>
      <c r="E42" s="187">
        <v>65.79</v>
      </c>
      <c r="F42" s="233"/>
      <c r="G42" s="233"/>
      <c r="H42" s="232">
        <f t="shared" si="0"/>
        <v>0</v>
      </c>
    </row>
    <row r="43" spans="1:8" s="18" customFormat="1" ht="13.5" customHeight="1">
      <c r="A43" s="230" t="s">
        <v>154</v>
      </c>
      <c r="B43" s="231" t="s">
        <v>155</v>
      </c>
      <c r="C43" s="187">
        <v>531.45</v>
      </c>
      <c r="D43" s="187">
        <v>531.45</v>
      </c>
      <c r="E43" s="187">
        <v>531.45</v>
      </c>
      <c r="F43" s="233"/>
      <c r="G43" s="233"/>
      <c r="H43" s="232">
        <f t="shared" si="0"/>
        <v>0</v>
      </c>
    </row>
    <row r="44" spans="1:8" s="18" customFormat="1" ht="13.5" customHeight="1">
      <c r="A44" s="230" t="s">
        <v>156</v>
      </c>
      <c r="B44" s="231" t="s">
        <v>157</v>
      </c>
      <c r="C44" s="187">
        <v>531.45</v>
      </c>
      <c r="D44" s="187">
        <v>531.45</v>
      </c>
      <c r="E44" s="187">
        <v>531.45</v>
      </c>
      <c r="F44" s="233"/>
      <c r="G44" s="233"/>
      <c r="H44" s="232">
        <f t="shared" si="0"/>
        <v>0</v>
      </c>
    </row>
    <row r="45" spans="1:8" s="18" customFormat="1" ht="13.5" customHeight="1">
      <c r="A45" s="230" t="s">
        <v>158</v>
      </c>
      <c r="B45" s="231" t="s">
        <v>159</v>
      </c>
      <c r="C45" s="187">
        <v>531.45</v>
      </c>
      <c r="D45" s="187">
        <v>531.45</v>
      </c>
      <c r="E45" s="187">
        <v>531.45</v>
      </c>
      <c r="F45" s="233"/>
      <c r="G45" s="233"/>
      <c r="H45" s="232">
        <f t="shared" si="0"/>
        <v>0</v>
      </c>
    </row>
    <row r="46" spans="1:8" s="18" customFormat="1" ht="13.5" customHeight="1">
      <c r="A46" s="230" t="s">
        <v>160</v>
      </c>
      <c r="B46" s="231" t="s">
        <v>161</v>
      </c>
      <c r="C46" s="188"/>
      <c r="D46" s="233"/>
      <c r="E46" s="233"/>
      <c r="F46" s="233"/>
      <c r="G46" s="233"/>
      <c r="H46" s="232">
        <f t="shared" si="0"/>
        <v>0</v>
      </c>
    </row>
    <row r="47" spans="1:8" s="222" customFormat="1" ht="18" customHeight="1">
      <c r="A47" s="235" t="s">
        <v>162</v>
      </c>
      <c r="B47" s="236" t="s">
        <v>162</v>
      </c>
      <c r="C47" s="187">
        <f>C7+C29+C37+C43</f>
        <v>7577.24</v>
      </c>
      <c r="D47" s="187">
        <f>D7+D29+D37+D43</f>
        <v>7515</v>
      </c>
      <c r="E47" s="187">
        <f>E7+E29+E37+E43</f>
        <v>7255.7300000000005</v>
      </c>
      <c r="F47" s="237">
        <f>F7+F26+F29+F37+F43</f>
        <v>259.27</v>
      </c>
      <c r="G47" s="237">
        <f>G7+G26+G29+G37+G43</f>
        <v>62.24</v>
      </c>
      <c r="H47" s="232">
        <f t="shared" si="0"/>
        <v>0</v>
      </c>
    </row>
    <row r="50" ht="14.25" customHeight="1">
      <c r="F50" s="238"/>
    </row>
    <row r="51" ht="14.25" customHeight="1">
      <c r="F51" s="239"/>
    </row>
  </sheetData>
  <sheetProtection/>
  <mergeCells count="7">
    <mergeCell ref="A2:G2"/>
    <mergeCell ref="A3:E3"/>
    <mergeCell ref="A4:B4"/>
    <mergeCell ref="D4:F4"/>
    <mergeCell ref="A47:B47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0"/>
  <ignoredErrors>
    <ignoredError sqref="A6:G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Z117"/>
  <sheetViews>
    <sheetView showZeros="0" tabSelected="1" zoomScaleSheetLayoutView="100" workbookViewId="0" topLeftCell="N7">
      <selection activeCell="P13" sqref="P13"/>
    </sheetView>
  </sheetViews>
  <sheetFormatPr defaultColWidth="8.7109375" defaultRowHeight="12.75"/>
  <cols>
    <col min="1" max="1" width="6.28125" style="0" customWidth="1"/>
    <col min="3" max="3" width="38.421875" style="0" customWidth="1"/>
    <col min="4" max="4" width="13.8515625" style="0" customWidth="1"/>
    <col min="5" max="5" width="13.421875" style="0" customWidth="1"/>
    <col min="6" max="6" width="13.00390625" style="0" customWidth="1"/>
    <col min="7" max="13" width="11.8515625" style="0" customWidth="1"/>
    <col min="16" max="16" width="41.00390625" style="0" customWidth="1"/>
    <col min="17" max="17" width="13.00390625" style="0" customWidth="1"/>
    <col min="18" max="18" width="13.421875" style="0" customWidth="1"/>
    <col min="19" max="19" width="13.57421875" style="0" customWidth="1"/>
    <col min="20" max="26" width="11.28125" style="0" customWidth="1"/>
  </cols>
  <sheetData>
    <row r="1" spans="1:26" s="192" customFormat="1" ht="12">
      <c r="A1" s="194"/>
      <c r="B1" s="195"/>
      <c r="C1" s="194"/>
      <c r="D1" s="194"/>
      <c r="E1" s="196"/>
      <c r="F1" s="196"/>
      <c r="G1" s="196"/>
      <c r="H1" s="196"/>
      <c r="I1" s="196"/>
      <c r="J1" s="196"/>
      <c r="K1" s="196"/>
      <c r="L1" s="196"/>
      <c r="M1" s="196"/>
      <c r="N1" s="194"/>
      <c r="O1" s="195"/>
      <c r="P1" s="194"/>
      <c r="Q1" s="194"/>
      <c r="R1" s="196"/>
      <c r="S1" s="196"/>
      <c r="T1" s="196"/>
      <c r="U1" s="196"/>
      <c r="V1" s="196"/>
      <c r="W1" s="3"/>
      <c r="X1" s="196"/>
      <c r="Z1" s="34" t="s">
        <v>211</v>
      </c>
    </row>
    <row r="2" spans="1:26" s="192" customFormat="1" ht="39" customHeight="1">
      <c r="A2" s="20" t="s">
        <v>212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6"/>
      <c r="Y2" s="216"/>
      <c r="Z2" s="216"/>
    </row>
    <row r="3" spans="1:26" s="193" customFormat="1" ht="19.5" customHeight="1">
      <c r="A3" s="5" t="s">
        <v>2</v>
      </c>
      <c r="B3" s="197"/>
      <c r="C3" s="198"/>
      <c r="D3" s="198"/>
      <c r="E3" s="199"/>
      <c r="F3" s="199"/>
      <c r="G3" s="199"/>
      <c r="H3" s="199"/>
      <c r="I3" s="199"/>
      <c r="J3" s="199"/>
      <c r="K3" s="199"/>
      <c r="L3" s="199"/>
      <c r="M3" s="199"/>
      <c r="N3" s="198"/>
      <c r="O3" s="197"/>
      <c r="P3" s="198"/>
      <c r="Q3" s="198"/>
      <c r="R3" s="199"/>
      <c r="S3" s="199"/>
      <c r="T3" s="199"/>
      <c r="U3" s="199"/>
      <c r="V3" s="199"/>
      <c r="W3" s="217"/>
      <c r="X3" s="199"/>
      <c r="Z3" s="217" t="s">
        <v>3</v>
      </c>
    </row>
    <row r="4" spans="1:26" s="193" customFormat="1" ht="19.5" customHeight="1">
      <c r="A4" s="200" t="s">
        <v>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4"/>
      <c r="N4" s="200" t="s">
        <v>5</v>
      </c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4"/>
    </row>
    <row r="5" spans="1:26" s="193" customFormat="1" ht="21.75" customHeight="1">
      <c r="A5" s="202" t="s">
        <v>213</v>
      </c>
      <c r="B5" s="202"/>
      <c r="C5" s="202"/>
      <c r="D5" s="203" t="s">
        <v>52</v>
      </c>
      <c r="E5" s="201" t="s">
        <v>55</v>
      </c>
      <c r="F5" s="201"/>
      <c r="G5" s="204"/>
      <c r="H5" s="200" t="s">
        <v>56</v>
      </c>
      <c r="I5" s="201"/>
      <c r="J5" s="204"/>
      <c r="K5" s="200" t="s">
        <v>57</v>
      </c>
      <c r="L5" s="201"/>
      <c r="M5" s="204"/>
      <c r="N5" s="202" t="s">
        <v>214</v>
      </c>
      <c r="O5" s="202"/>
      <c r="P5" s="202"/>
      <c r="Q5" s="203" t="s">
        <v>52</v>
      </c>
      <c r="R5" s="201" t="s">
        <v>55</v>
      </c>
      <c r="S5" s="201"/>
      <c r="T5" s="204"/>
      <c r="U5" s="200" t="s">
        <v>56</v>
      </c>
      <c r="V5" s="201"/>
      <c r="W5" s="204"/>
      <c r="X5" s="200" t="s">
        <v>57</v>
      </c>
      <c r="Y5" s="201"/>
      <c r="Z5" s="204"/>
    </row>
    <row r="6" spans="1:26" s="193" customFormat="1" ht="17.25" customHeight="1">
      <c r="A6" s="203" t="s">
        <v>215</v>
      </c>
      <c r="B6" s="203" t="s">
        <v>216</v>
      </c>
      <c r="C6" s="203" t="s">
        <v>201</v>
      </c>
      <c r="D6" s="203"/>
      <c r="E6" s="204" t="s">
        <v>54</v>
      </c>
      <c r="F6" s="205" t="s">
        <v>71</v>
      </c>
      <c r="G6" s="205" t="s">
        <v>72</v>
      </c>
      <c r="H6" s="205" t="s">
        <v>54</v>
      </c>
      <c r="I6" s="205" t="s">
        <v>71</v>
      </c>
      <c r="J6" s="205" t="s">
        <v>72</v>
      </c>
      <c r="K6" s="205" t="s">
        <v>54</v>
      </c>
      <c r="L6" s="205" t="s">
        <v>71</v>
      </c>
      <c r="M6" s="205" t="s">
        <v>72</v>
      </c>
      <c r="N6" s="203" t="s">
        <v>215</v>
      </c>
      <c r="O6" s="203" t="s">
        <v>216</v>
      </c>
      <c r="P6" s="203" t="s">
        <v>201</v>
      </c>
      <c r="Q6" s="203"/>
      <c r="R6" s="204" t="s">
        <v>54</v>
      </c>
      <c r="S6" s="205" t="s">
        <v>71</v>
      </c>
      <c r="T6" s="205" t="s">
        <v>72</v>
      </c>
      <c r="U6" s="205" t="s">
        <v>54</v>
      </c>
      <c r="V6" s="205" t="s">
        <v>71</v>
      </c>
      <c r="W6" s="205" t="s">
        <v>72</v>
      </c>
      <c r="X6" s="205" t="s">
        <v>54</v>
      </c>
      <c r="Y6" s="205" t="s">
        <v>71</v>
      </c>
      <c r="Z6" s="205" t="s">
        <v>72</v>
      </c>
    </row>
    <row r="7" spans="1:26" s="193" customFormat="1" ht="12">
      <c r="A7" s="203" t="s">
        <v>204</v>
      </c>
      <c r="B7" s="203" t="s">
        <v>205</v>
      </c>
      <c r="C7" s="203" t="s">
        <v>206</v>
      </c>
      <c r="D7" s="203" t="s">
        <v>207</v>
      </c>
      <c r="E7" s="203" t="s">
        <v>208</v>
      </c>
      <c r="F7" s="203" t="s">
        <v>209</v>
      </c>
      <c r="G7" s="203" t="s">
        <v>210</v>
      </c>
      <c r="H7" s="203" t="s">
        <v>217</v>
      </c>
      <c r="I7" s="203" t="s">
        <v>218</v>
      </c>
      <c r="J7" s="203" t="s">
        <v>219</v>
      </c>
      <c r="K7" s="203" t="s">
        <v>220</v>
      </c>
      <c r="L7" s="203" t="s">
        <v>221</v>
      </c>
      <c r="M7" s="203" t="s">
        <v>222</v>
      </c>
      <c r="N7" s="203" t="s">
        <v>223</v>
      </c>
      <c r="O7" s="203" t="s">
        <v>224</v>
      </c>
      <c r="P7" s="203" t="s">
        <v>225</v>
      </c>
      <c r="Q7" s="203" t="s">
        <v>226</v>
      </c>
      <c r="R7" s="203" t="s">
        <v>227</v>
      </c>
      <c r="S7" s="203" t="s">
        <v>228</v>
      </c>
      <c r="T7" s="203" t="s">
        <v>229</v>
      </c>
      <c r="U7" s="203" t="s">
        <v>230</v>
      </c>
      <c r="V7" s="203" t="s">
        <v>231</v>
      </c>
      <c r="W7" s="203" t="s">
        <v>232</v>
      </c>
      <c r="X7" s="203" t="s">
        <v>233</v>
      </c>
      <c r="Y7" s="203" t="s">
        <v>234</v>
      </c>
      <c r="Z7" s="203" t="s">
        <v>235</v>
      </c>
    </row>
    <row r="8" spans="1:26" s="193" customFormat="1" ht="12">
      <c r="A8" s="206" t="s">
        <v>236</v>
      </c>
      <c r="B8" s="206" t="s">
        <v>237</v>
      </c>
      <c r="C8" s="207" t="s">
        <v>238</v>
      </c>
      <c r="D8" s="208"/>
      <c r="E8" s="208"/>
      <c r="F8" s="208"/>
      <c r="G8" s="208"/>
      <c r="H8" s="208"/>
      <c r="I8" s="208">
        <f>SUM(I9:I12)</f>
        <v>0</v>
      </c>
      <c r="J8" s="208">
        <f>SUM(J9:J12)</f>
        <v>0</v>
      </c>
      <c r="K8" s="208">
        <f>SUM(K9:K12)</f>
        <v>0</v>
      </c>
      <c r="L8" s="208">
        <f>SUM(L9:L12)</f>
        <v>0</v>
      </c>
      <c r="M8" s="208">
        <f>SUM(M9:M12)</f>
        <v>0</v>
      </c>
      <c r="N8" s="206" t="s">
        <v>239</v>
      </c>
      <c r="O8" s="206" t="s">
        <v>237</v>
      </c>
      <c r="P8" s="207" t="s">
        <v>240</v>
      </c>
      <c r="Q8" s="208">
        <f>SUM(Q9:Q21)</f>
        <v>6852.329999999999</v>
      </c>
      <c r="R8" s="208">
        <f>SUM(R9:R21)</f>
        <v>6852.329999999999</v>
      </c>
      <c r="S8" s="208">
        <f aca="true" t="shared" si="0" ref="S8:Z8">SUM(S9:S21)</f>
        <v>6852.329999999999</v>
      </c>
      <c r="T8" s="208">
        <f t="shared" si="0"/>
        <v>0</v>
      </c>
      <c r="U8" s="208">
        <f t="shared" si="0"/>
        <v>0</v>
      </c>
      <c r="V8" s="208">
        <f t="shared" si="0"/>
        <v>0</v>
      </c>
      <c r="W8" s="208">
        <f t="shared" si="0"/>
        <v>0</v>
      </c>
      <c r="X8" s="208">
        <f t="shared" si="0"/>
        <v>0</v>
      </c>
      <c r="Y8" s="208">
        <f t="shared" si="0"/>
        <v>0</v>
      </c>
      <c r="Z8" s="208">
        <f t="shared" si="0"/>
        <v>0</v>
      </c>
    </row>
    <row r="9" spans="1:26" s="193" customFormat="1" ht="13.5">
      <c r="A9" s="206" t="s">
        <v>237</v>
      </c>
      <c r="B9" s="209" t="s">
        <v>241</v>
      </c>
      <c r="C9" s="210" t="s">
        <v>242</v>
      </c>
      <c r="D9" s="208"/>
      <c r="E9" s="211"/>
      <c r="F9" s="211"/>
      <c r="G9" s="211"/>
      <c r="H9" s="211"/>
      <c r="I9" s="211"/>
      <c r="J9" s="211"/>
      <c r="K9" s="211">
        <f>SUM(L9:M9)</f>
        <v>0</v>
      </c>
      <c r="L9" s="211"/>
      <c r="M9" s="211"/>
      <c r="N9" s="206" t="s">
        <v>237</v>
      </c>
      <c r="O9" s="209" t="s">
        <v>241</v>
      </c>
      <c r="P9" s="210" t="s">
        <v>243</v>
      </c>
      <c r="Q9" s="212">
        <v>2288.05</v>
      </c>
      <c r="R9" s="212">
        <v>2288.05</v>
      </c>
      <c r="S9" s="212">
        <v>2288.05</v>
      </c>
      <c r="T9" s="211"/>
      <c r="U9" s="211">
        <f aca="true" t="shared" si="1" ref="U9:U71">SUM(V9:W9)</f>
        <v>0</v>
      </c>
      <c r="V9" s="211"/>
      <c r="W9" s="211"/>
      <c r="X9" s="211">
        <f aca="true" t="shared" si="2" ref="X9:X21">SUM(Y9:Z9)</f>
        <v>0</v>
      </c>
      <c r="Y9" s="211"/>
      <c r="Z9" s="211"/>
    </row>
    <row r="10" spans="1:26" s="193" customFormat="1" ht="13.5">
      <c r="A10" s="206" t="s">
        <v>237</v>
      </c>
      <c r="B10" s="209" t="s">
        <v>244</v>
      </c>
      <c r="C10" s="210" t="s">
        <v>245</v>
      </c>
      <c r="D10" s="208"/>
      <c r="E10" s="211"/>
      <c r="F10" s="211"/>
      <c r="G10" s="211"/>
      <c r="H10" s="211"/>
      <c r="I10" s="211"/>
      <c r="J10" s="211"/>
      <c r="K10" s="211">
        <f>SUM(L10:M10)</f>
        <v>0</v>
      </c>
      <c r="L10" s="211"/>
      <c r="M10" s="211"/>
      <c r="N10" s="206" t="s">
        <v>237</v>
      </c>
      <c r="O10" s="209" t="s">
        <v>244</v>
      </c>
      <c r="P10" s="210" t="s">
        <v>246</v>
      </c>
      <c r="Q10" s="212">
        <v>2172.85</v>
      </c>
      <c r="R10" s="212">
        <v>2172.85</v>
      </c>
      <c r="S10" s="212">
        <v>2172.85</v>
      </c>
      <c r="T10" s="211"/>
      <c r="U10" s="211">
        <f t="shared" si="1"/>
        <v>0</v>
      </c>
      <c r="V10" s="211"/>
      <c r="W10" s="211"/>
      <c r="X10" s="211">
        <f t="shared" si="2"/>
        <v>0</v>
      </c>
      <c r="Y10" s="211"/>
      <c r="Z10" s="211"/>
    </row>
    <row r="11" spans="1:26" s="193" customFormat="1" ht="13.5">
      <c r="A11" s="206" t="s">
        <v>237</v>
      </c>
      <c r="B11" s="209" t="s">
        <v>247</v>
      </c>
      <c r="C11" s="210" t="s">
        <v>248</v>
      </c>
      <c r="D11" s="208"/>
      <c r="E11" s="211"/>
      <c r="F11" s="211"/>
      <c r="G11" s="211"/>
      <c r="H11" s="211"/>
      <c r="I11" s="211"/>
      <c r="J11" s="211"/>
      <c r="K11" s="211">
        <f>SUM(L11:M11)</f>
        <v>0</v>
      </c>
      <c r="L11" s="211"/>
      <c r="M11" s="211"/>
      <c r="N11" s="206" t="s">
        <v>237</v>
      </c>
      <c r="O11" s="209" t="s">
        <v>247</v>
      </c>
      <c r="P11" s="210" t="s">
        <v>249</v>
      </c>
      <c r="Q11" s="212">
        <v>183.1</v>
      </c>
      <c r="R11" s="212">
        <v>183.1</v>
      </c>
      <c r="S11" s="212">
        <v>183.1</v>
      </c>
      <c r="T11" s="211"/>
      <c r="U11" s="211">
        <f t="shared" si="1"/>
        <v>0</v>
      </c>
      <c r="V11" s="211"/>
      <c r="W11" s="211"/>
      <c r="X11" s="211">
        <f t="shared" si="2"/>
        <v>0</v>
      </c>
      <c r="Y11" s="211"/>
      <c r="Z11" s="211"/>
    </row>
    <row r="12" spans="1:26" s="193" customFormat="1" ht="12">
      <c r="A12" s="206" t="s">
        <v>237</v>
      </c>
      <c r="B12" s="209" t="s">
        <v>250</v>
      </c>
      <c r="C12" s="210" t="s">
        <v>251</v>
      </c>
      <c r="D12" s="208"/>
      <c r="E12" s="211"/>
      <c r="F12" s="211"/>
      <c r="G12" s="211"/>
      <c r="H12" s="211"/>
      <c r="I12" s="211"/>
      <c r="J12" s="211"/>
      <c r="K12" s="211">
        <f>SUM(L12:M12)</f>
        <v>0</v>
      </c>
      <c r="L12" s="211"/>
      <c r="M12" s="211"/>
      <c r="N12" s="206" t="s">
        <v>237</v>
      </c>
      <c r="O12" s="209" t="s">
        <v>252</v>
      </c>
      <c r="P12" s="210" t="s">
        <v>253</v>
      </c>
      <c r="Q12" s="211"/>
      <c r="R12" s="211"/>
      <c r="S12" s="211"/>
      <c r="T12" s="211"/>
      <c r="U12" s="211">
        <f t="shared" si="1"/>
        <v>0</v>
      </c>
      <c r="V12" s="211"/>
      <c r="W12" s="211"/>
      <c r="X12" s="211">
        <f t="shared" si="2"/>
        <v>0</v>
      </c>
      <c r="Y12" s="211"/>
      <c r="Z12" s="211"/>
    </row>
    <row r="13" spans="1:26" s="193" customFormat="1" ht="13.5">
      <c r="A13" s="206" t="s">
        <v>254</v>
      </c>
      <c r="B13" s="206" t="s">
        <v>237</v>
      </c>
      <c r="C13" s="207" t="s">
        <v>255</v>
      </c>
      <c r="D13" s="208"/>
      <c r="E13" s="208"/>
      <c r="F13" s="208"/>
      <c r="G13" s="208"/>
      <c r="H13" s="208"/>
      <c r="I13" s="208">
        <f>SUM(I14:I23)</f>
        <v>0</v>
      </c>
      <c r="J13" s="208">
        <f>SUM(J14:J23)</f>
        <v>0</v>
      </c>
      <c r="K13" s="208">
        <f>SUM(K14:K23)</f>
        <v>0</v>
      </c>
      <c r="L13" s="208">
        <f>SUM(L14:L23)</f>
        <v>0</v>
      </c>
      <c r="M13" s="208">
        <f>SUM(M14:M23)</f>
        <v>0</v>
      </c>
      <c r="N13" s="206" t="s">
        <v>237</v>
      </c>
      <c r="O13" s="209" t="s">
        <v>256</v>
      </c>
      <c r="P13" s="210" t="s">
        <v>257</v>
      </c>
      <c r="Q13" s="212">
        <v>439.33</v>
      </c>
      <c r="R13" s="212">
        <v>439.33</v>
      </c>
      <c r="S13" s="212">
        <v>439.33</v>
      </c>
      <c r="T13" s="211"/>
      <c r="U13" s="211">
        <f t="shared" si="1"/>
        <v>0</v>
      </c>
      <c r="V13" s="211"/>
      <c r="W13" s="211"/>
      <c r="X13" s="211">
        <f t="shared" si="2"/>
        <v>0</v>
      </c>
      <c r="Y13" s="211"/>
      <c r="Z13" s="211"/>
    </row>
    <row r="14" spans="1:26" s="193" customFormat="1" ht="13.5">
      <c r="A14" s="206" t="s">
        <v>237</v>
      </c>
      <c r="B14" s="209" t="s">
        <v>241</v>
      </c>
      <c r="C14" s="210" t="s">
        <v>258</v>
      </c>
      <c r="D14" s="208"/>
      <c r="E14" s="211"/>
      <c r="F14" s="211"/>
      <c r="G14" s="211"/>
      <c r="H14" s="211"/>
      <c r="I14" s="211"/>
      <c r="J14" s="211"/>
      <c r="K14" s="211">
        <f aca="true" t="shared" si="3" ref="K14:K23">SUM(L14:M14)</f>
        <v>0</v>
      </c>
      <c r="L14" s="211"/>
      <c r="M14" s="211"/>
      <c r="N14" s="206" t="s">
        <v>237</v>
      </c>
      <c r="O14" s="209" t="s">
        <v>259</v>
      </c>
      <c r="P14" s="210" t="s">
        <v>260</v>
      </c>
      <c r="Q14" s="212">
        <v>736.33</v>
      </c>
      <c r="R14" s="212">
        <v>736.33</v>
      </c>
      <c r="S14" s="212">
        <v>736.33</v>
      </c>
      <c r="T14" s="211"/>
      <c r="U14" s="211">
        <f t="shared" si="1"/>
        <v>0</v>
      </c>
      <c r="V14" s="211"/>
      <c r="W14" s="211"/>
      <c r="X14" s="211">
        <f t="shared" si="2"/>
        <v>0</v>
      </c>
      <c r="Y14" s="211"/>
      <c r="Z14" s="211"/>
    </row>
    <row r="15" spans="1:26" s="193" customFormat="1" ht="13.5">
      <c r="A15" s="206" t="s">
        <v>237</v>
      </c>
      <c r="B15" s="209" t="s">
        <v>244</v>
      </c>
      <c r="C15" s="210" t="s">
        <v>261</v>
      </c>
      <c r="D15" s="208"/>
      <c r="E15" s="211"/>
      <c r="F15" s="211"/>
      <c r="G15" s="211"/>
      <c r="H15" s="211"/>
      <c r="I15" s="211"/>
      <c r="J15" s="211"/>
      <c r="K15" s="211">
        <f t="shared" si="3"/>
        <v>0</v>
      </c>
      <c r="L15" s="211"/>
      <c r="M15" s="211"/>
      <c r="N15" s="206" t="s">
        <v>237</v>
      </c>
      <c r="O15" s="209" t="s">
        <v>262</v>
      </c>
      <c r="P15" s="210" t="s">
        <v>263</v>
      </c>
      <c r="Q15" s="212">
        <v>59.59</v>
      </c>
      <c r="R15" s="212">
        <v>59.59</v>
      </c>
      <c r="S15" s="212">
        <v>59.59</v>
      </c>
      <c r="T15" s="211"/>
      <c r="U15" s="211">
        <f t="shared" si="1"/>
        <v>0</v>
      </c>
      <c r="V15" s="211"/>
      <c r="W15" s="211"/>
      <c r="X15" s="211">
        <f t="shared" si="2"/>
        <v>0</v>
      </c>
      <c r="Y15" s="211"/>
      <c r="Z15" s="211"/>
    </row>
    <row r="16" spans="1:26" s="193" customFormat="1" ht="13.5">
      <c r="A16" s="206" t="s">
        <v>237</v>
      </c>
      <c r="B16" s="209" t="s">
        <v>247</v>
      </c>
      <c r="C16" s="210" t="s">
        <v>264</v>
      </c>
      <c r="D16" s="208"/>
      <c r="E16" s="211"/>
      <c r="F16" s="211"/>
      <c r="G16" s="211"/>
      <c r="H16" s="211"/>
      <c r="I16" s="211"/>
      <c r="J16" s="211"/>
      <c r="K16" s="211">
        <f t="shared" si="3"/>
        <v>0</v>
      </c>
      <c r="L16" s="211"/>
      <c r="M16" s="211"/>
      <c r="N16" s="206" t="s">
        <v>237</v>
      </c>
      <c r="O16" s="209" t="s">
        <v>219</v>
      </c>
      <c r="P16" s="210" t="s">
        <v>265</v>
      </c>
      <c r="Q16" s="212">
        <v>241.86</v>
      </c>
      <c r="R16" s="212">
        <v>241.86</v>
      </c>
      <c r="S16" s="212">
        <v>241.86</v>
      </c>
      <c r="T16" s="211"/>
      <c r="U16" s="211">
        <f t="shared" si="1"/>
        <v>0</v>
      </c>
      <c r="V16" s="211"/>
      <c r="W16" s="211"/>
      <c r="X16" s="211">
        <f t="shared" si="2"/>
        <v>0</v>
      </c>
      <c r="Y16" s="211"/>
      <c r="Z16" s="211"/>
    </row>
    <row r="17" spans="1:26" s="193" customFormat="1" ht="13.5">
      <c r="A17" s="206" t="s">
        <v>237</v>
      </c>
      <c r="B17" s="209" t="s">
        <v>266</v>
      </c>
      <c r="C17" s="210" t="s">
        <v>267</v>
      </c>
      <c r="D17" s="208"/>
      <c r="E17" s="211"/>
      <c r="F17" s="211"/>
      <c r="G17" s="211"/>
      <c r="H17" s="211"/>
      <c r="I17" s="211"/>
      <c r="J17" s="211"/>
      <c r="K17" s="211">
        <f t="shared" si="3"/>
        <v>0</v>
      </c>
      <c r="L17" s="211"/>
      <c r="M17" s="211"/>
      <c r="N17" s="206" t="s">
        <v>237</v>
      </c>
      <c r="O17" s="209" t="s">
        <v>220</v>
      </c>
      <c r="P17" s="210" t="s">
        <v>268</v>
      </c>
      <c r="Q17" s="212">
        <v>133.98</v>
      </c>
      <c r="R17" s="212">
        <v>133.98</v>
      </c>
      <c r="S17" s="212">
        <v>133.98</v>
      </c>
      <c r="T17" s="211"/>
      <c r="U17" s="211">
        <f t="shared" si="1"/>
        <v>0</v>
      </c>
      <c r="V17" s="211"/>
      <c r="W17" s="211"/>
      <c r="X17" s="211">
        <f t="shared" si="2"/>
        <v>0</v>
      </c>
      <c r="Y17" s="211"/>
      <c r="Z17" s="211"/>
    </row>
    <row r="18" spans="1:26" s="193" customFormat="1" ht="13.5">
      <c r="A18" s="206" t="s">
        <v>237</v>
      </c>
      <c r="B18" s="209" t="s">
        <v>269</v>
      </c>
      <c r="C18" s="210" t="s">
        <v>270</v>
      </c>
      <c r="D18" s="208"/>
      <c r="E18" s="211"/>
      <c r="F18" s="211"/>
      <c r="G18" s="211"/>
      <c r="H18" s="211"/>
      <c r="I18" s="211"/>
      <c r="J18" s="211"/>
      <c r="K18" s="211">
        <f t="shared" si="3"/>
        <v>0</v>
      </c>
      <c r="L18" s="211"/>
      <c r="M18" s="211"/>
      <c r="N18" s="206" t="s">
        <v>237</v>
      </c>
      <c r="O18" s="209" t="s">
        <v>221</v>
      </c>
      <c r="P18" s="210" t="s">
        <v>271</v>
      </c>
      <c r="Q18" s="212">
        <v>65.79</v>
      </c>
      <c r="R18" s="212">
        <v>65.79</v>
      </c>
      <c r="S18" s="212">
        <v>65.79</v>
      </c>
      <c r="T18" s="211"/>
      <c r="U18" s="211">
        <f t="shared" si="1"/>
        <v>0</v>
      </c>
      <c r="V18" s="211"/>
      <c r="W18" s="211"/>
      <c r="X18" s="211">
        <f t="shared" si="2"/>
        <v>0</v>
      </c>
      <c r="Y18" s="211"/>
      <c r="Z18" s="211"/>
    </row>
    <row r="19" spans="1:26" s="193" customFormat="1" ht="13.5">
      <c r="A19" s="206" t="s">
        <v>237</v>
      </c>
      <c r="B19" s="209" t="s">
        <v>252</v>
      </c>
      <c r="C19" s="210" t="s">
        <v>272</v>
      </c>
      <c r="D19" s="208"/>
      <c r="E19" s="211"/>
      <c r="F19" s="211"/>
      <c r="G19" s="211"/>
      <c r="H19" s="211"/>
      <c r="I19" s="211"/>
      <c r="J19" s="211"/>
      <c r="K19" s="211">
        <f t="shared" si="3"/>
        <v>0</v>
      </c>
      <c r="L19" s="211"/>
      <c r="M19" s="211"/>
      <c r="N19" s="206" t="s">
        <v>237</v>
      </c>
      <c r="O19" s="209" t="s">
        <v>222</v>
      </c>
      <c r="P19" s="210" t="s">
        <v>248</v>
      </c>
      <c r="Q19" s="212">
        <v>531.45</v>
      </c>
      <c r="R19" s="212">
        <v>531.45</v>
      </c>
      <c r="S19" s="212">
        <v>531.45</v>
      </c>
      <c r="T19" s="211"/>
      <c r="U19" s="211">
        <f t="shared" si="1"/>
        <v>0</v>
      </c>
      <c r="V19" s="211"/>
      <c r="W19" s="211"/>
      <c r="X19" s="211">
        <f t="shared" si="2"/>
        <v>0</v>
      </c>
      <c r="Y19" s="211"/>
      <c r="Z19" s="211"/>
    </row>
    <row r="20" spans="1:26" s="193" customFormat="1" ht="12">
      <c r="A20" s="206" t="s">
        <v>237</v>
      </c>
      <c r="B20" s="209" t="s">
        <v>256</v>
      </c>
      <c r="C20" s="210" t="s">
        <v>273</v>
      </c>
      <c r="D20" s="208"/>
      <c r="E20" s="211"/>
      <c r="F20" s="211"/>
      <c r="G20" s="211"/>
      <c r="H20" s="211"/>
      <c r="I20" s="211"/>
      <c r="J20" s="211"/>
      <c r="K20" s="211">
        <f t="shared" si="3"/>
        <v>0</v>
      </c>
      <c r="L20" s="211"/>
      <c r="M20" s="211"/>
      <c r="N20" s="206" t="s">
        <v>237</v>
      </c>
      <c r="O20" s="209" t="s">
        <v>223</v>
      </c>
      <c r="P20" s="210" t="s">
        <v>274</v>
      </c>
      <c r="Q20" s="211">
        <f>SUM(R20:S20)</f>
        <v>0</v>
      </c>
      <c r="R20" s="211">
        <f>SUM(S20:T20)</f>
        <v>0</v>
      </c>
      <c r="S20" s="211"/>
      <c r="T20" s="211"/>
      <c r="U20" s="211">
        <f t="shared" si="1"/>
        <v>0</v>
      </c>
      <c r="V20" s="211"/>
      <c r="W20" s="211"/>
      <c r="X20" s="211">
        <f t="shared" si="2"/>
        <v>0</v>
      </c>
      <c r="Y20" s="211"/>
      <c r="Z20" s="211"/>
    </row>
    <row r="21" spans="1:26" s="193" customFormat="1" ht="12">
      <c r="A21" s="206" t="s">
        <v>237</v>
      </c>
      <c r="B21" s="209" t="s">
        <v>259</v>
      </c>
      <c r="C21" s="210" t="s">
        <v>275</v>
      </c>
      <c r="D21" s="208"/>
      <c r="E21" s="211"/>
      <c r="F21" s="211"/>
      <c r="G21" s="211"/>
      <c r="H21" s="211"/>
      <c r="I21" s="211"/>
      <c r="J21" s="211"/>
      <c r="K21" s="211">
        <f t="shared" si="3"/>
        <v>0</v>
      </c>
      <c r="L21" s="211"/>
      <c r="M21" s="211"/>
      <c r="N21" s="206" t="s">
        <v>237</v>
      </c>
      <c r="O21" s="209" t="s">
        <v>250</v>
      </c>
      <c r="P21" s="210" t="s">
        <v>251</v>
      </c>
      <c r="Q21" s="211">
        <f>SUM(R21:S21)</f>
        <v>0</v>
      </c>
      <c r="R21" s="211">
        <f>SUM(S21:T21)</f>
        <v>0</v>
      </c>
      <c r="S21" s="211"/>
      <c r="T21" s="211"/>
      <c r="U21" s="211">
        <f t="shared" si="1"/>
        <v>0</v>
      </c>
      <c r="V21" s="211"/>
      <c r="W21" s="211"/>
      <c r="X21" s="211">
        <f t="shared" si="2"/>
        <v>0</v>
      </c>
      <c r="Y21" s="211"/>
      <c r="Z21" s="211"/>
    </row>
    <row r="22" spans="1:26" s="193" customFormat="1" ht="12">
      <c r="A22" s="206" t="s">
        <v>237</v>
      </c>
      <c r="B22" s="209" t="s">
        <v>262</v>
      </c>
      <c r="C22" s="210" t="s">
        <v>276</v>
      </c>
      <c r="D22" s="208"/>
      <c r="E22" s="211"/>
      <c r="F22" s="211"/>
      <c r="G22" s="211"/>
      <c r="H22" s="211"/>
      <c r="I22" s="211"/>
      <c r="J22" s="211"/>
      <c r="K22" s="211">
        <f t="shared" si="3"/>
        <v>0</v>
      </c>
      <c r="L22" s="211"/>
      <c r="M22" s="211"/>
      <c r="N22" s="206" t="s">
        <v>277</v>
      </c>
      <c r="O22" s="206" t="s">
        <v>237</v>
      </c>
      <c r="P22" s="207" t="s">
        <v>278</v>
      </c>
      <c r="Q22" s="208">
        <f>SUM(Q23:Q49)</f>
        <v>321.49000000000007</v>
      </c>
      <c r="R22" s="208">
        <f>SUM(R23:R49)</f>
        <v>321.49000000000007</v>
      </c>
      <c r="S22" s="208">
        <f aca="true" t="shared" si="4" ref="S22:Z22">SUM(S23:S49)</f>
        <v>259.25</v>
      </c>
      <c r="T22" s="208">
        <f t="shared" si="4"/>
        <v>62.24</v>
      </c>
      <c r="U22" s="208">
        <f t="shared" si="4"/>
        <v>0</v>
      </c>
      <c r="V22" s="208">
        <f t="shared" si="4"/>
        <v>0</v>
      </c>
      <c r="W22" s="208">
        <f t="shared" si="4"/>
        <v>0</v>
      </c>
      <c r="X22" s="208">
        <f t="shared" si="4"/>
        <v>0</v>
      </c>
      <c r="Y22" s="208">
        <f t="shared" si="4"/>
        <v>0</v>
      </c>
      <c r="Z22" s="208">
        <f t="shared" si="4"/>
        <v>0</v>
      </c>
    </row>
    <row r="23" spans="1:26" s="193" customFormat="1" ht="13.5">
      <c r="A23" s="206" t="s">
        <v>237</v>
      </c>
      <c r="B23" s="209" t="s">
        <v>250</v>
      </c>
      <c r="C23" s="210" t="s">
        <v>279</v>
      </c>
      <c r="D23" s="208"/>
      <c r="E23" s="211"/>
      <c r="F23" s="211"/>
      <c r="G23" s="211"/>
      <c r="H23" s="211"/>
      <c r="I23" s="211"/>
      <c r="J23" s="211"/>
      <c r="K23" s="211">
        <f t="shared" si="3"/>
        <v>0</v>
      </c>
      <c r="L23" s="211"/>
      <c r="M23" s="211"/>
      <c r="N23" s="206" t="s">
        <v>237</v>
      </c>
      <c r="O23" s="209" t="s">
        <v>241</v>
      </c>
      <c r="P23" s="210" t="s">
        <v>280</v>
      </c>
      <c r="Q23" s="212">
        <v>18.21</v>
      </c>
      <c r="R23" s="212">
        <v>18.21</v>
      </c>
      <c r="S23" s="212">
        <v>8.21</v>
      </c>
      <c r="T23" s="212">
        <v>10</v>
      </c>
      <c r="U23" s="211">
        <f t="shared" si="1"/>
        <v>0</v>
      </c>
      <c r="V23" s="211"/>
      <c r="W23" s="211"/>
      <c r="X23" s="211">
        <f aca="true" t="shared" si="5" ref="X23:X49">SUM(Y23:Z23)</f>
        <v>0</v>
      </c>
      <c r="Y23" s="211"/>
      <c r="Z23" s="211"/>
    </row>
    <row r="24" spans="1:26" s="193" customFormat="1" ht="12">
      <c r="A24" s="206" t="s">
        <v>281</v>
      </c>
      <c r="B24" s="206" t="s">
        <v>237</v>
      </c>
      <c r="C24" s="207" t="s">
        <v>282</v>
      </c>
      <c r="D24" s="208"/>
      <c r="E24" s="208"/>
      <c r="F24" s="208"/>
      <c r="G24" s="208"/>
      <c r="H24" s="208"/>
      <c r="I24" s="208">
        <f>SUM(I25:I31)</f>
        <v>0</v>
      </c>
      <c r="J24" s="208">
        <f>SUM(J25:J31)</f>
        <v>0</v>
      </c>
      <c r="K24" s="208">
        <f>SUM(K25:K31)</f>
        <v>0</v>
      </c>
      <c r="L24" s="208">
        <f>SUM(L25:L31)</f>
        <v>0</v>
      </c>
      <c r="M24" s="208">
        <f>SUM(M25:M31)</f>
        <v>0</v>
      </c>
      <c r="N24" s="206" t="s">
        <v>237</v>
      </c>
      <c r="O24" s="209" t="s">
        <v>244</v>
      </c>
      <c r="P24" s="210" t="s">
        <v>283</v>
      </c>
      <c r="Q24" s="211"/>
      <c r="R24" s="211"/>
      <c r="S24" s="211"/>
      <c r="T24" s="211"/>
      <c r="U24" s="211">
        <f t="shared" si="1"/>
        <v>0</v>
      </c>
      <c r="V24" s="211"/>
      <c r="W24" s="211"/>
      <c r="X24" s="211">
        <f t="shared" si="5"/>
        <v>0</v>
      </c>
      <c r="Y24" s="211"/>
      <c r="Z24" s="211"/>
    </row>
    <row r="25" spans="1:26" s="193" customFormat="1" ht="12">
      <c r="A25" s="206" t="s">
        <v>237</v>
      </c>
      <c r="B25" s="209" t="s">
        <v>241</v>
      </c>
      <c r="C25" s="210" t="s">
        <v>284</v>
      </c>
      <c r="D25" s="208"/>
      <c r="E25" s="211"/>
      <c r="F25" s="211"/>
      <c r="G25" s="211"/>
      <c r="H25" s="211"/>
      <c r="I25" s="211"/>
      <c r="J25" s="211"/>
      <c r="K25" s="211">
        <f aca="true" t="shared" si="6" ref="K25:K31">SUM(L25:M25)</f>
        <v>0</v>
      </c>
      <c r="L25" s="211"/>
      <c r="M25" s="211"/>
      <c r="N25" s="206" t="s">
        <v>237</v>
      </c>
      <c r="O25" s="209" t="s">
        <v>247</v>
      </c>
      <c r="P25" s="210" t="s">
        <v>285</v>
      </c>
      <c r="Q25" s="211"/>
      <c r="R25" s="211"/>
      <c r="S25" s="211"/>
      <c r="T25" s="211"/>
      <c r="U25" s="211">
        <f t="shared" si="1"/>
        <v>0</v>
      </c>
      <c r="V25" s="211"/>
      <c r="W25" s="211"/>
      <c r="X25" s="211">
        <f t="shared" si="5"/>
        <v>0</v>
      </c>
      <c r="Y25" s="211"/>
      <c r="Z25" s="211"/>
    </row>
    <row r="26" spans="1:26" s="193" customFormat="1" ht="12">
      <c r="A26" s="206" t="s">
        <v>237</v>
      </c>
      <c r="B26" s="209" t="s">
        <v>244</v>
      </c>
      <c r="C26" s="210" t="s">
        <v>286</v>
      </c>
      <c r="D26" s="208"/>
      <c r="E26" s="211"/>
      <c r="F26" s="211"/>
      <c r="G26" s="211"/>
      <c r="H26" s="211"/>
      <c r="I26" s="211"/>
      <c r="J26" s="211"/>
      <c r="K26" s="211">
        <f t="shared" si="6"/>
        <v>0</v>
      </c>
      <c r="L26" s="211"/>
      <c r="M26" s="211"/>
      <c r="N26" s="206" t="s">
        <v>237</v>
      </c>
      <c r="O26" s="209" t="s">
        <v>266</v>
      </c>
      <c r="P26" s="210" t="s">
        <v>287</v>
      </c>
      <c r="Q26" s="211"/>
      <c r="R26" s="211"/>
      <c r="S26" s="211"/>
      <c r="T26" s="211"/>
      <c r="U26" s="211">
        <f t="shared" si="1"/>
        <v>0</v>
      </c>
      <c r="V26" s="211"/>
      <c r="W26" s="211"/>
      <c r="X26" s="211">
        <f t="shared" si="5"/>
        <v>0</v>
      </c>
      <c r="Y26" s="211"/>
      <c r="Z26" s="211"/>
    </row>
    <row r="27" spans="1:26" s="193" customFormat="1" ht="13.5">
      <c r="A27" s="206" t="s">
        <v>237</v>
      </c>
      <c r="B27" s="209" t="s">
        <v>247</v>
      </c>
      <c r="C27" s="210" t="s">
        <v>288</v>
      </c>
      <c r="D27" s="208"/>
      <c r="E27" s="211"/>
      <c r="F27" s="211"/>
      <c r="G27" s="211"/>
      <c r="H27" s="211"/>
      <c r="I27" s="211"/>
      <c r="J27" s="211"/>
      <c r="K27" s="211">
        <f t="shared" si="6"/>
        <v>0</v>
      </c>
      <c r="L27" s="211"/>
      <c r="M27" s="211"/>
      <c r="N27" s="206" t="s">
        <v>237</v>
      </c>
      <c r="O27" s="209" t="s">
        <v>269</v>
      </c>
      <c r="P27" s="210" t="s">
        <v>289</v>
      </c>
      <c r="Q27" s="212">
        <v>1.01</v>
      </c>
      <c r="R27" s="212">
        <v>1.01</v>
      </c>
      <c r="S27" s="212">
        <v>0.21</v>
      </c>
      <c r="T27" s="212">
        <v>0.8</v>
      </c>
      <c r="U27" s="211">
        <f t="shared" si="1"/>
        <v>0</v>
      </c>
      <c r="V27" s="211"/>
      <c r="W27" s="211"/>
      <c r="X27" s="211">
        <f t="shared" si="5"/>
        <v>0</v>
      </c>
      <c r="Y27" s="211"/>
      <c r="Z27" s="211"/>
    </row>
    <row r="28" spans="1:26" s="193" customFormat="1" ht="13.5">
      <c r="A28" s="206" t="s">
        <v>237</v>
      </c>
      <c r="B28" s="209" t="s">
        <v>269</v>
      </c>
      <c r="C28" s="210" t="s">
        <v>290</v>
      </c>
      <c r="D28" s="208"/>
      <c r="E28" s="211"/>
      <c r="F28" s="211"/>
      <c r="G28" s="211"/>
      <c r="H28" s="211"/>
      <c r="I28" s="211"/>
      <c r="J28" s="211"/>
      <c r="K28" s="211">
        <f t="shared" si="6"/>
        <v>0</v>
      </c>
      <c r="L28" s="211"/>
      <c r="M28" s="211"/>
      <c r="N28" s="206" t="s">
        <v>237</v>
      </c>
      <c r="O28" s="209" t="s">
        <v>252</v>
      </c>
      <c r="P28" s="210" t="s">
        <v>291</v>
      </c>
      <c r="Q28" s="212">
        <v>4</v>
      </c>
      <c r="R28" s="212">
        <v>4</v>
      </c>
      <c r="S28" s="212"/>
      <c r="T28" s="212">
        <v>4</v>
      </c>
      <c r="U28" s="211">
        <f t="shared" si="1"/>
        <v>0</v>
      </c>
      <c r="V28" s="211"/>
      <c r="W28" s="211"/>
      <c r="X28" s="211">
        <f t="shared" si="5"/>
        <v>0</v>
      </c>
      <c r="Y28" s="211"/>
      <c r="Z28" s="211"/>
    </row>
    <row r="29" spans="1:26" s="193" customFormat="1" ht="12">
      <c r="A29" s="206" t="s">
        <v>237</v>
      </c>
      <c r="B29" s="209" t="s">
        <v>252</v>
      </c>
      <c r="C29" s="210" t="s">
        <v>292</v>
      </c>
      <c r="D29" s="208"/>
      <c r="E29" s="211"/>
      <c r="F29" s="211"/>
      <c r="G29" s="211"/>
      <c r="H29" s="211"/>
      <c r="I29" s="211"/>
      <c r="J29" s="211"/>
      <c r="K29" s="211">
        <f t="shared" si="6"/>
        <v>0</v>
      </c>
      <c r="L29" s="211"/>
      <c r="M29" s="211"/>
      <c r="N29" s="206" t="s">
        <v>237</v>
      </c>
      <c r="O29" s="209" t="s">
        <v>256</v>
      </c>
      <c r="P29" s="210" t="s">
        <v>293</v>
      </c>
      <c r="Q29" s="211"/>
      <c r="R29" s="211"/>
      <c r="S29" s="211"/>
      <c r="T29" s="211"/>
      <c r="U29" s="211">
        <f t="shared" si="1"/>
        <v>0</v>
      </c>
      <c r="V29" s="211"/>
      <c r="W29" s="211"/>
      <c r="X29" s="211">
        <f t="shared" si="5"/>
        <v>0</v>
      </c>
      <c r="Y29" s="211"/>
      <c r="Z29" s="211"/>
    </row>
    <row r="30" spans="1:26" s="193" customFormat="1" ht="12">
      <c r="A30" s="206" t="s">
        <v>237</v>
      </c>
      <c r="B30" s="209" t="s">
        <v>256</v>
      </c>
      <c r="C30" s="210" t="s">
        <v>294</v>
      </c>
      <c r="D30" s="208"/>
      <c r="E30" s="211"/>
      <c r="F30" s="211"/>
      <c r="G30" s="211"/>
      <c r="H30" s="211"/>
      <c r="I30" s="211"/>
      <c r="J30" s="211"/>
      <c r="K30" s="211">
        <f t="shared" si="6"/>
        <v>0</v>
      </c>
      <c r="L30" s="211"/>
      <c r="M30" s="211"/>
      <c r="N30" s="206" t="s">
        <v>237</v>
      </c>
      <c r="O30" s="209" t="s">
        <v>259</v>
      </c>
      <c r="P30" s="210" t="s">
        <v>295</v>
      </c>
      <c r="Q30" s="211"/>
      <c r="R30" s="211"/>
      <c r="S30" s="211"/>
      <c r="T30" s="211"/>
      <c r="U30" s="211">
        <f t="shared" si="1"/>
        <v>0</v>
      </c>
      <c r="V30" s="211"/>
      <c r="W30" s="211"/>
      <c r="X30" s="211">
        <f t="shared" si="5"/>
        <v>0</v>
      </c>
      <c r="Y30" s="211"/>
      <c r="Z30" s="211"/>
    </row>
    <row r="31" spans="1:26" s="193" customFormat="1" ht="12">
      <c r="A31" s="206" t="s">
        <v>237</v>
      </c>
      <c r="B31" s="209" t="s">
        <v>250</v>
      </c>
      <c r="C31" s="210" t="s">
        <v>296</v>
      </c>
      <c r="D31" s="208"/>
      <c r="E31" s="211"/>
      <c r="F31" s="211"/>
      <c r="G31" s="211"/>
      <c r="H31" s="211"/>
      <c r="I31" s="211"/>
      <c r="J31" s="211"/>
      <c r="K31" s="211">
        <f t="shared" si="6"/>
        <v>0</v>
      </c>
      <c r="L31" s="211"/>
      <c r="M31" s="211"/>
      <c r="N31" s="206" t="s">
        <v>237</v>
      </c>
      <c r="O31" s="209" t="s">
        <v>262</v>
      </c>
      <c r="P31" s="210" t="s">
        <v>297</v>
      </c>
      <c r="Q31" s="211"/>
      <c r="R31" s="211"/>
      <c r="S31" s="211"/>
      <c r="T31" s="211"/>
      <c r="U31" s="211">
        <f t="shared" si="1"/>
        <v>0</v>
      </c>
      <c r="V31" s="211"/>
      <c r="W31" s="211"/>
      <c r="X31" s="211">
        <f t="shared" si="5"/>
        <v>0</v>
      </c>
      <c r="Y31" s="211"/>
      <c r="Z31" s="211"/>
    </row>
    <row r="32" spans="1:26" s="193" customFormat="1" ht="13.5">
      <c r="A32" s="206" t="s">
        <v>298</v>
      </c>
      <c r="B32" s="206" t="s">
        <v>237</v>
      </c>
      <c r="C32" s="207" t="s">
        <v>299</v>
      </c>
      <c r="D32" s="208"/>
      <c r="E32" s="208"/>
      <c r="F32" s="208"/>
      <c r="G32" s="208"/>
      <c r="H32" s="208"/>
      <c r="I32" s="208">
        <f>SUM(I33:I38)</f>
        <v>0</v>
      </c>
      <c r="J32" s="208">
        <f>SUM(J33:J38)</f>
        <v>0</v>
      </c>
      <c r="K32" s="212"/>
      <c r="L32" s="212"/>
      <c r="M32" s="212"/>
      <c r="N32" s="206" t="s">
        <v>237</v>
      </c>
      <c r="O32" s="209" t="s">
        <v>220</v>
      </c>
      <c r="P32" s="210" t="s">
        <v>300</v>
      </c>
      <c r="Q32" s="212">
        <v>3.47</v>
      </c>
      <c r="R32" s="212">
        <v>3.47</v>
      </c>
      <c r="S32" s="212">
        <v>3.47</v>
      </c>
      <c r="T32" s="211"/>
      <c r="U32" s="211">
        <f t="shared" si="1"/>
        <v>0</v>
      </c>
      <c r="V32" s="211"/>
      <c r="W32" s="211"/>
      <c r="X32" s="211">
        <f t="shared" si="5"/>
        <v>0</v>
      </c>
      <c r="Y32" s="211"/>
      <c r="Z32" s="211"/>
    </row>
    <row r="33" spans="1:26" s="193" customFormat="1" ht="12">
      <c r="A33" s="206" t="s">
        <v>237</v>
      </c>
      <c r="B33" s="209" t="s">
        <v>241</v>
      </c>
      <c r="C33" s="210" t="s">
        <v>284</v>
      </c>
      <c r="D33" s="208"/>
      <c r="E33" s="211"/>
      <c r="F33" s="211"/>
      <c r="G33" s="211"/>
      <c r="H33" s="211"/>
      <c r="I33" s="211"/>
      <c r="J33" s="211"/>
      <c r="K33" s="211">
        <f aca="true" t="shared" si="7" ref="K33:K38">SUM(L33:M33)</f>
        <v>0</v>
      </c>
      <c r="L33" s="211"/>
      <c r="M33" s="211"/>
      <c r="N33" s="206" t="s">
        <v>237</v>
      </c>
      <c r="O33" s="209" t="s">
        <v>221</v>
      </c>
      <c r="P33" s="210" t="s">
        <v>273</v>
      </c>
      <c r="Q33" s="211"/>
      <c r="R33" s="211"/>
      <c r="S33" s="211"/>
      <c r="T33" s="211"/>
      <c r="U33" s="211">
        <f t="shared" si="1"/>
        <v>0</v>
      </c>
      <c r="V33" s="211"/>
      <c r="W33" s="211"/>
      <c r="X33" s="211">
        <f t="shared" si="5"/>
        <v>0</v>
      </c>
      <c r="Y33" s="211"/>
      <c r="Z33" s="211"/>
    </row>
    <row r="34" spans="1:26" s="193" customFormat="1" ht="13.5">
      <c r="A34" s="206" t="s">
        <v>237</v>
      </c>
      <c r="B34" s="209" t="s">
        <v>244</v>
      </c>
      <c r="C34" s="210" t="s">
        <v>286</v>
      </c>
      <c r="D34" s="208"/>
      <c r="E34" s="211"/>
      <c r="F34" s="211"/>
      <c r="G34" s="211"/>
      <c r="H34" s="211"/>
      <c r="I34" s="211"/>
      <c r="J34" s="211"/>
      <c r="K34" s="211">
        <f t="shared" si="7"/>
        <v>0</v>
      </c>
      <c r="L34" s="211"/>
      <c r="M34" s="211"/>
      <c r="N34" s="206" t="s">
        <v>237</v>
      </c>
      <c r="O34" s="209" t="s">
        <v>222</v>
      </c>
      <c r="P34" s="210" t="s">
        <v>276</v>
      </c>
      <c r="Q34" s="212">
        <v>20.94</v>
      </c>
      <c r="R34" s="212">
        <v>20.94</v>
      </c>
      <c r="S34" s="212"/>
      <c r="T34" s="212">
        <v>20.94</v>
      </c>
      <c r="U34" s="211">
        <f t="shared" si="1"/>
        <v>0</v>
      </c>
      <c r="V34" s="211"/>
      <c r="W34" s="211"/>
      <c r="X34" s="211">
        <f t="shared" si="5"/>
        <v>0</v>
      </c>
      <c r="Y34" s="211"/>
      <c r="Z34" s="211"/>
    </row>
    <row r="35" spans="1:26" s="193" customFormat="1" ht="12">
      <c r="A35" s="206" t="s">
        <v>237</v>
      </c>
      <c r="B35" s="209" t="s">
        <v>247</v>
      </c>
      <c r="C35" s="210" t="s">
        <v>288</v>
      </c>
      <c r="D35" s="208"/>
      <c r="E35" s="211"/>
      <c r="F35" s="211"/>
      <c r="G35" s="211"/>
      <c r="H35" s="211"/>
      <c r="I35" s="211"/>
      <c r="J35" s="211"/>
      <c r="K35" s="211">
        <f t="shared" si="7"/>
        <v>0</v>
      </c>
      <c r="L35" s="211"/>
      <c r="M35" s="211"/>
      <c r="N35" s="206" t="s">
        <v>237</v>
      </c>
      <c r="O35" s="209" t="s">
        <v>223</v>
      </c>
      <c r="P35" s="210" t="s">
        <v>301</v>
      </c>
      <c r="Q35" s="211"/>
      <c r="R35" s="211"/>
      <c r="S35" s="211"/>
      <c r="T35" s="211"/>
      <c r="U35" s="211">
        <f t="shared" si="1"/>
        <v>0</v>
      </c>
      <c r="V35" s="211"/>
      <c r="W35" s="211"/>
      <c r="X35" s="211">
        <f t="shared" si="5"/>
        <v>0</v>
      </c>
      <c r="Y35" s="211"/>
      <c r="Z35" s="211"/>
    </row>
    <row r="36" spans="1:26" s="193" customFormat="1" ht="13.5">
      <c r="A36" s="206" t="s">
        <v>237</v>
      </c>
      <c r="B36" s="209" t="s">
        <v>266</v>
      </c>
      <c r="C36" s="210" t="s">
        <v>292</v>
      </c>
      <c r="D36" s="208"/>
      <c r="E36" s="211"/>
      <c r="F36" s="211"/>
      <c r="G36" s="211"/>
      <c r="H36" s="211"/>
      <c r="I36" s="211"/>
      <c r="J36" s="211"/>
      <c r="K36" s="211">
        <f t="shared" si="7"/>
        <v>0</v>
      </c>
      <c r="L36" s="211"/>
      <c r="M36" s="211"/>
      <c r="N36" s="206" t="s">
        <v>237</v>
      </c>
      <c r="O36" s="209" t="s">
        <v>224</v>
      </c>
      <c r="P36" s="210" t="s">
        <v>261</v>
      </c>
      <c r="Q36" s="212">
        <v>1.5</v>
      </c>
      <c r="R36" s="212">
        <v>1.5</v>
      </c>
      <c r="S36" s="212"/>
      <c r="T36" s="212">
        <v>1.5</v>
      </c>
      <c r="U36" s="211">
        <f t="shared" si="1"/>
        <v>0</v>
      </c>
      <c r="V36" s="211"/>
      <c r="W36" s="211"/>
      <c r="X36" s="211">
        <f t="shared" si="5"/>
        <v>0</v>
      </c>
      <c r="Y36" s="211"/>
      <c r="Z36" s="211"/>
    </row>
    <row r="37" spans="1:26" s="193" customFormat="1" ht="13.5">
      <c r="A37" s="206" t="s">
        <v>237</v>
      </c>
      <c r="B37" s="209" t="s">
        <v>269</v>
      </c>
      <c r="C37" s="210" t="s">
        <v>294</v>
      </c>
      <c r="D37" s="208"/>
      <c r="E37" s="211"/>
      <c r="F37" s="211"/>
      <c r="G37" s="211"/>
      <c r="H37" s="211"/>
      <c r="I37" s="211"/>
      <c r="J37" s="211"/>
      <c r="K37" s="211">
        <f t="shared" si="7"/>
        <v>0</v>
      </c>
      <c r="L37" s="211"/>
      <c r="M37" s="211"/>
      <c r="N37" s="206" t="s">
        <v>237</v>
      </c>
      <c r="O37" s="209" t="s">
        <v>225</v>
      </c>
      <c r="P37" s="210" t="s">
        <v>264</v>
      </c>
      <c r="Q37" s="212">
        <v>35.19</v>
      </c>
      <c r="R37" s="212">
        <v>35.19</v>
      </c>
      <c r="S37" s="212">
        <v>32.19</v>
      </c>
      <c r="T37" s="212">
        <v>3</v>
      </c>
      <c r="U37" s="211">
        <f t="shared" si="1"/>
        <v>0</v>
      </c>
      <c r="V37" s="211"/>
      <c r="W37" s="211"/>
      <c r="X37" s="211">
        <f t="shared" si="5"/>
        <v>0</v>
      </c>
      <c r="Y37" s="211"/>
      <c r="Z37" s="211"/>
    </row>
    <row r="38" spans="1:26" s="193" customFormat="1" ht="13.5">
      <c r="A38" s="206" t="s">
        <v>237</v>
      </c>
      <c r="B38" s="209" t="s">
        <v>250</v>
      </c>
      <c r="C38" s="210" t="s">
        <v>296</v>
      </c>
      <c r="D38" s="208"/>
      <c r="E38" s="211"/>
      <c r="F38" s="211"/>
      <c r="G38" s="211"/>
      <c r="H38" s="211"/>
      <c r="I38" s="211"/>
      <c r="J38" s="211"/>
      <c r="K38" s="213">
        <f t="shared" si="7"/>
        <v>0</v>
      </c>
      <c r="L38" s="213"/>
      <c r="M38" s="213"/>
      <c r="N38" s="206" t="s">
        <v>237</v>
      </c>
      <c r="O38" s="209" t="s">
        <v>226</v>
      </c>
      <c r="P38" s="210" t="s">
        <v>272</v>
      </c>
      <c r="Q38" s="212">
        <v>7.16</v>
      </c>
      <c r="R38" s="212">
        <v>7.16</v>
      </c>
      <c r="S38" s="212">
        <v>7.16</v>
      </c>
      <c r="T38" s="211"/>
      <c r="U38" s="211">
        <f t="shared" si="1"/>
        <v>0</v>
      </c>
      <c r="V38" s="211"/>
      <c r="W38" s="211"/>
      <c r="X38" s="211">
        <f t="shared" si="5"/>
        <v>0</v>
      </c>
      <c r="Y38" s="211"/>
      <c r="Z38" s="211"/>
    </row>
    <row r="39" spans="1:26" s="193" customFormat="1" ht="12">
      <c r="A39" s="206" t="s">
        <v>302</v>
      </c>
      <c r="B39" s="206" t="s">
        <v>237</v>
      </c>
      <c r="C39" s="207" t="s">
        <v>303</v>
      </c>
      <c r="D39" s="208"/>
      <c r="E39" s="208"/>
      <c r="F39" s="208"/>
      <c r="G39" s="208"/>
      <c r="H39" s="208"/>
      <c r="I39" s="208">
        <f>SUM(I40:I42)</f>
        <v>0</v>
      </c>
      <c r="J39" s="208">
        <f>SUM(J40:J42)</f>
        <v>0</v>
      </c>
      <c r="K39" s="214">
        <f>SUM(K40:K42)</f>
        <v>7173.82</v>
      </c>
      <c r="L39" s="214">
        <f>SUM(L40:L42)</f>
        <v>7111.58</v>
      </c>
      <c r="M39" s="214">
        <f>SUM(M40:M42)</f>
        <v>62.24</v>
      </c>
      <c r="N39" s="206" t="s">
        <v>237</v>
      </c>
      <c r="O39" s="209" t="s">
        <v>227</v>
      </c>
      <c r="P39" s="210" t="s">
        <v>304</v>
      </c>
      <c r="Q39" s="211"/>
      <c r="R39" s="211"/>
      <c r="S39" s="211"/>
      <c r="T39" s="211"/>
      <c r="U39" s="211">
        <f t="shared" si="1"/>
        <v>0</v>
      </c>
      <c r="V39" s="211"/>
      <c r="W39" s="211"/>
      <c r="X39" s="211">
        <f t="shared" si="5"/>
        <v>0</v>
      </c>
      <c r="Y39" s="211"/>
      <c r="Z39" s="211"/>
    </row>
    <row r="40" spans="1:26" s="193" customFormat="1" ht="13.5">
      <c r="A40" s="206" t="s">
        <v>237</v>
      </c>
      <c r="B40" s="209" t="s">
        <v>241</v>
      </c>
      <c r="C40" s="210" t="s">
        <v>305</v>
      </c>
      <c r="D40" s="208"/>
      <c r="E40" s="211"/>
      <c r="F40" s="211"/>
      <c r="G40" s="211"/>
      <c r="H40" s="211"/>
      <c r="I40" s="211"/>
      <c r="J40" s="211"/>
      <c r="K40" s="215">
        <v>6852.33</v>
      </c>
      <c r="L40" s="215">
        <v>6852.33</v>
      </c>
      <c r="M40" s="213"/>
      <c r="N40" s="206" t="s">
        <v>237</v>
      </c>
      <c r="O40" s="209" t="s">
        <v>233</v>
      </c>
      <c r="P40" s="210" t="s">
        <v>306</v>
      </c>
      <c r="Q40" s="211"/>
      <c r="R40" s="211"/>
      <c r="S40" s="211"/>
      <c r="T40" s="211"/>
      <c r="U40" s="211">
        <f t="shared" si="1"/>
        <v>0</v>
      </c>
      <c r="V40" s="211"/>
      <c r="W40" s="211"/>
      <c r="X40" s="211">
        <f t="shared" si="5"/>
        <v>0</v>
      </c>
      <c r="Y40" s="211"/>
      <c r="Z40" s="211"/>
    </row>
    <row r="41" spans="1:26" s="193" customFormat="1" ht="13.5">
      <c r="A41" s="206" t="s">
        <v>237</v>
      </c>
      <c r="B41" s="209" t="s">
        <v>244</v>
      </c>
      <c r="C41" s="210" t="s">
        <v>307</v>
      </c>
      <c r="D41" s="208"/>
      <c r="E41" s="211"/>
      <c r="F41" s="211"/>
      <c r="G41" s="211"/>
      <c r="H41" s="211"/>
      <c r="I41" s="211"/>
      <c r="J41" s="211"/>
      <c r="K41" s="215">
        <v>321.49</v>
      </c>
      <c r="L41" s="215">
        <v>259.25</v>
      </c>
      <c r="M41" s="215">
        <v>62.24</v>
      </c>
      <c r="N41" s="206" t="s">
        <v>237</v>
      </c>
      <c r="O41" s="209" t="s">
        <v>234</v>
      </c>
      <c r="P41" s="210" t="s">
        <v>308</v>
      </c>
      <c r="Q41" s="211"/>
      <c r="R41" s="211"/>
      <c r="S41" s="211"/>
      <c r="T41" s="211"/>
      <c r="U41" s="211">
        <f t="shared" si="1"/>
        <v>0</v>
      </c>
      <c r="V41" s="211"/>
      <c r="W41" s="211"/>
      <c r="X41" s="211">
        <f t="shared" si="5"/>
        <v>0</v>
      </c>
      <c r="Y41" s="211"/>
      <c r="Z41" s="211"/>
    </row>
    <row r="42" spans="1:26" s="193" customFormat="1" ht="13.5">
      <c r="A42" s="206" t="s">
        <v>237</v>
      </c>
      <c r="B42" s="209" t="s">
        <v>250</v>
      </c>
      <c r="C42" s="210" t="s">
        <v>309</v>
      </c>
      <c r="D42" s="208"/>
      <c r="E42" s="211"/>
      <c r="F42" s="211"/>
      <c r="G42" s="211"/>
      <c r="H42" s="211"/>
      <c r="I42" s="211"/>
      <c r="J42" s="211"/>
      <c r="K42" s="213">
        <f>SUM(L42:M42)</f>
        <v>0</v>
      </c>
      <c r="L42" s="213"/>
      <c r="M42" s="213"/>
      <c r="N42" s="206" t="s">
        <v>237</v>
      </c>
      <c r="O42" s="209" t="s">
        <v>235</v>
      </c>
      <c r="P42" s="210" t="s">
        <v>310</v>
      </c>
      <c r="Q42" s="212">
        <v>81.51</v>
      </c>
      <c r="R42" s="212">
        <v>81.51</v>
      </c>
      <c r="S42" s="212">
        <v>59.51</v>
      </c>
      <c r="T42" s="212">
        <v>22</v>
      </c>
      <c r="U42" s="211">
        <f t="shared" si="1"/>
        <v>0</v>
      </c>
      <c r="V42" s="211"/>
      <c r="W42" s="211"/>
      <c r="X42" s="211">
        <f t="shared" si="5"/>
        <v>0</v>
      </c>
      <c r="Y42" s="211"/>
      <c r="Z42" s="211"/>
    </row>
    <row r="43" spans="1:26" s="193" customFormat="1" ht="12">
      <c r="A43" s="206" t="s">
        <v>311</v>
      </c>
      <c r="B43" s="206" t="s">
        <v>237</v>
      </c>
      <c r="C43" s="207" t="s">
        <v>312</v>
      </c>
      <c r="D43" s="208"/>
      <c r="E43" s="208"/>
      <c r="F43" s="208"/>
      <c r="G43" s="208"/>
      <c r="H43" s="208"/>
      <c r="I43" s="208">
        <f>SUM(I44:I45)</f>
        <v>0</v>
      </c>
      <c r="J43" s="208">
        <f>SUM(J44:J45)</f>
        <v>0</v>
      </c>
      <c r="K43" s="214">
        <f>SUM(K44:K45)</f>
        <v>0</v>
      </c>
      <c r="L43" s="214">
        <f>SUM(L44:L45)</f>
        <v>0</v>
      </c>
      <c r="M43" s="214">
        <f>SUM(M44:M45)</f>
        <v>0</v>
      </c>
      <c r="N43" s="206" t="s">
        <v>237</v>
      </c>
      <c r="O43" s="209" t="s">
        <v>313</v>
      </c>
      <c r="P43" s="210" t="s">
        <v>270</v>
      </c>
      <c r="Q43" s="211"/>
      <c r="R43" s="211"/>
      <c r="S43" s="211"/>
      <c r="T43" s="211"/>
      <c r="U43" s="211">
        <f t="shared" si="1"/>
        <v>0</v>
      </c>
      <c r="V43" s="211"/>
      <c r="W43" s="211"/>
      <c r="X43" s="211">
        <f t="shared" si="5"/>
        <v>0</v>
      </c>
      <c r="Y43" s="211"/>
      <c r="Z43" s="211"/>
    </row>
    <row r="44" spans="1:26" s="193" customFormat="1" ht="13.5">
      <c r="A44" s="206" t="s">
        <v>237</v>
      </c>
      <c r="B44" s="209" t="s">
        <v>241</v>
      </c>
      <c r="C44" s="210" t="s">
        <v>314</v>
      </c>
      <c r="D44" s="208"/>
      <c r="E44" s="211"/>
      <c r="F44" s="211"/>
      <c r="G44" s="211"/>
      <c r="H44" s="211"/>
      <c r="I44" s="211"/>
      <c r="J44" s="211"/>
      <c r="K44" s="211">
        <f aca="true" t="shared" si="8" ref="K44:K49">SUM(L44:M44)</f>
        <v>0</v>
      </c>
      <c r="L44" s="211"/>
      <c r="M44" s="211"/>
      <c r="N44" s="206" t="s">
        <v>237</v>
      </c>
      <c r="O44" s="209" t="s">
        <v>315</v>
      </c>
      <c r="P44" s="210" t="s">
        <v>316</v>
      </c>
      <c r="Q44" s="212">
        <v>93.84</v>
      </c>
      <c r="R44" s="212">
        <v>93.84</v>
      </c>
      <c r="S44" s="212">
        <v>93.84</v>
      </c>
      <c r="T44" s="211"/>
      <c r="U44" s="211">
        <f t="shared" si="1"/>
        <v>0</v>
      </c>
      <c r="V44" s="211"/>
      <c r="W44" s="211"/>
      <c r="X44" s="211">
        <f t="shared" si="5"/>
        <v>0</v>
      </c>
      <c r="Y44" s="211"/>
      <c r="Z44" s="211"/>
    </row>
    <row r="45" spans="1:26" s="193" customFormat="1" ht="13.5">
      <c r="A45" s="206" t="s">
        <v>237</v>
      </c>
      <c r="B45" s="209" t="s">
        <v>244</v>
      </c>
      <c r="C45" s="210" t="s">
        <v>317</v>
      </c>
      <c r="D45" s="208"/>
      <c r="E45" s="211"/>
      <c r="F45" s="211"/>
      <c r="G45" s="211"/>
      <c r="H45" s="211"/>
      <c r="I45" s="211"/>
      <c r="J45" s="211"/>
      <c r="K45" s="211">
        <f t="shared" si="8"/>
        <v>0</v>
      </c>
      <c r="L45" s="211"/>
      <c r="M45" s="211"/>
      <c r="N45" s="206" t="s">
        <v>237</v>
      </c>
      <c r="O45" s="209" t="s">
        <v>318</v>
      </c>
      <c r="P45" s="210" t="s">
        <v>319</v>
      </c>
      <c r="Q45" s="212">
        <v>52.68</v>
      </c>
      <c r="R45" s="212">
        <v>52.68</v>
      </c>
      <c r="S45" s="212">
        <v>52.68</v>
      </c>
      <c r="T45" s="211"/>
      <c r="U45" s="211">
        <f t="shared" si="1"/>
        <v>0</v>
      </c>
      <c r="V45" s="211"/>
      <c r="W45" s="211"/>
      <c r="X45" s="211">
        <f t="shared" si="5"/>
        <v>0</v>
      </c>
      <c r="Y45" s="211"/>
      <c r="Z45" s="211"/>
    </row>
    <row r="46" spans="1:26" s="193" customFormat="1" ht="12">
      <c r="A46" s="206" t="s">
        <v>320</v>
      </c>
      <c r="B46" s="206" t="s">
        <v>237</v>
      </c>
      <c r="C46" s="207" t="s">
        <v>321</v>
      </c>
      <c r="D46" s="208"/>
      <c r="E46" s="208"/>
      <c r="F46" s="208"/>
      <c r="G46" s="208"/>
      <c r="H46" s="208"/>
      <c r="I46" s="208">
        <f>SUM(I47:I49)</f>
        <v>0</v>
      </c>
      <c r="J46" s="208">
        <f>SUM(J47:J49)</f>
        <v>0</v>
      </c>
      <c r="K46" s="208">
        <f>SUM(K47:K49)</f>
        <v>0</v>
      </c>
      <c r="L46" s="208">
        <f>SUM(L47:L49)</f>
        <v>0</v>
      </c>
      <c r="M46" s="208">
        <f>SUM(M47:M49)</f>
        <v>0</v>
      </c>
      <c r="N46" s="206" t="s">
        <v>237</v>
      </c>
      <c r="O46" s="209" t="s">
        <v>322</v>
      </c>
      <c r="P46" s="210" t="s">
        <v>275</v>
      </c>
      <c r="Q46" s="211"/>
      <c r="R46" s="211"/>
      <c r="S46" s="211"/>
      <c r="T46" s="211"/>
      <c r="U46" s="211">
        <f t="shared" si="1"/>
        <v>0</v>
      </c>
      <c r="V46" s="211"/>
      <c r="W46" s="211"/>
      <c r="X46" s="211">
        <f t="shared" si="5"/>
        <v>0</v>
      </c>
      <c r="Y46" s="211"/>
      <c r="Z46" s="211"/>
    </row>
    <row r="47" spans="1:26" s="193" customFormat="1" ht="13.5">
      <c r="A47" s="206" t="s">
        <v>237</v>
      </c>
      <c r="B47" s="209" t="s">
        <v>241</v>
      </c>
      <c r="C47" s="210" t="s">
        <v>323</v>
      </c>
      <c r="D47" s="208"/>
      <c r="E47" s="211"/>
      <c r="F47" s="211"/>
      <c r="G47" s="211"/>
      <c r="H47" s="211"/>
      <c r="I47" s="211"/>
      <c r="J47" s="211"/>
      <c r="K47" s="211">
        <f t="shared" si="8"/>
        <v>0</v>
      </c>
      <c r="L47" s="211"/>
      <c r="M47" s="211"/>
      <c r="N47" s="206" t="s">
        <v>237</v>
      </c>
      <c r="O47" s="209" t="s">
        <v>324</v>
      </c>
      <c r="P47" s="210" t="s">
        <v>325</v>
      </c>
      <c r="Q47" s="212">
        <v>1.98</v>
      </c>
      <c r="R47" s="212">
        <v>1.98</v>
      </c>
      <c r="S47" s="212">
        <v>1.98</v>
      </c>
      <c r="T47" s="211"/>
      <c r="U47" s="211">
        <f t="shared" si="1"/>
        <v>0</v>
      </c>
      <c r="V47" s="211"/>
      <c r="W47" s="211"/>
      <c r="X47" s="211">
        <f t="shared" si="5"/>
        <v>0</v>
      </c>
      <c r="Y47" s="211"/>
      <c r="Z47" s="211"/>
    </row>
    <row r="48" spans="1:26" s="193" customFormat="1" ht="12">
      <c r="A48" s="206" t="s">
        <v>237</v>
      </c>
      <c r="B48" s="209" t="s">
        <v>244</v>
      </c>
      <c r="C48" s="210" t="s">
        <v>326</v>
      </c>
      <c r="D48" s="208"/>
      <c r="E48" s="211"/>
      <c r="F48" s="211"/>
      <c r="G48" s="211"/>
      <c r="H48" s="211"/>
      <c r="I48" s="211"/>
      <c r="J48" s="211"/>
      <c r="K48" s="211">
        <f t="shared" si="8"/>
        <v>0</v>
      </c>
      <c r="L48" s="211"/>
      <c r="M48" s="211"/>
      <c r="N48" s="206" t="s">
        <v>237</v>
      </c>
      <c r="O48" s="209" t="s">
        <v>327</v>
      </c>
      <c r="P48" s="210" t="s">
        <v>328</v>
      </c>
      <c r="Q48" s="211"/>
      <c r="R48" s="211"/>
      <c r="S48" s="211"/>
      <c r="T48" s="211"/>
      <c r="U48" s="211">
        <f t="shared" si="1"/>
        <v>0</v>
      </c>
      <c r="V48" s="211"/>
      <c r="W48" s="211"/>
      <c r="X48" s="211">
        <f t="shared" si="5"/>
        <v>0</v>
      </c>
      <c r="Y48" s="211"/>
      <c r="Z48" s="211"/>
    </row>
    <row r="49" spans="1:26" s="193" customFormat="1" ht="12">
      <c r="A49" s="206" t="s">
        <v>237</v>
      </c>
      <c r="B49" s="209" t="s">
        <v>250</v>
      </c>
      <c r="C49" s="210" t="s">
        <v>329</v>
      </c>
      <c r="D49" s="208"/>
      <c r="E49" s="211"/>
      <c r="F49" s="211"/>
      <c r="G49" s="211"/>
      <c r="H49" s="211"/>
      <c r="I49" s="211"/>
      <c r="J49" s="211"/>
      <c r="K49" s="211">
        <f t="shared" si="8"/>
        <v>0</v>
      </c>
      <c r="L49" s="211"/>
      <c r="M49" s="211"/>
      <c r="N49" s="206" t="s">
        <v>237</v>
      </c>
      <c r="O49" s="209" t="s">
        <v>250</v>
      </c>
      <c r="P49" s="210" t="s">
        <v>279</v>
      </c>
      <c r="Q49" s="211"/>
      <c r="R49" s="211"/>
      <c r="S49" s="211"/>
      <c r="T49" s="211"/>
      <c r="U49" s="211">
        <f t="shared" si="1"/>
        <v>0</v>
      </c>
      <c r="V49" s="211"/>
      <c r="W49" s="211"/>
      <c r="X49" s="211">
        <f t="shared" si="5"/>
        <v>0</v>
      </c>
      <c r="Y49" s="211"/>
      <c r="Z49" s="211"/>
    </row>
    <row r="50" spans="1:26" s="193" customFormat="1" ht="13.5">
      <c r="A50" s="206" t="s">
        <v>330</v>
      </c>
      <c r="B50" s="206" t="s">
        <v>237</v>
      </c>
      <c r="C50" s="207" t="s">
        <v>331</v>
      </c>
      <c r="D50" s="208"/>
      <c r="E50" s="208"/>
      <c r="F50" s="208"/>
      <c r="G50" s="208"/>
      <c r="H50" s="208"/>
      <c r="I50" s="208">
        <f>SUM(I51:I54)</f>
        <v>0</v>
      </c>
      <c r="J50" s="208">
        <f>SUM(J51:J54)</f>
        <v>0</v>
      </c>
      <c r="K50" s="208">
        <f>SUM(K51:K54)</f>
        <v>0</v>
      </c>
      <c r="L50" s="208">
        <f>SUM(L51:L54)</f>
        <v>0</v>
      </c>
      <c r="M50" s="208">
        <f>SUM(M51:M54)</f>
        <v>0</v>
      </c>
      <c r="N50" s="206" t="s">
        <v>332</v>
      </c>
      <c r="O50" s="206" t="s">
        <v>237</v>
      </c>
      <c r="P50" s="207" t="s">
        <v>333</v>
      </c>
      <c r="Q50" s="212">
        <v>403.42</v>
      </c>
      <c r="R50" s="212">
        <v>403.42</v>
      </c>
      <c r="S50" s="212">
        <v>403.42</v>
      </c>
      <c r="T50" s="208"/>
      <c r="U50" s="208">
        <f aca="true" t="shared" si="9" ref="U50:Z50">SUM(U51:U62)</f>
        <v>0</v>
      </c>
      <c r="V50" s="208">
        <f t="shared" si="9"/>
        <v>0</v>
      </c>
      <c r="W50" s="208">
        <f t="shared" si="9"/>
        <v>0</v>
      </c>
      <c r="X50" s="208">
        <f t="shared" si="9"/>
        <v>0</v>
      </c>
      <c r="Y50" s="208">
        <f t="shared" si="9"/>
        <v>0</v>
      </c>
      <c r="Z50" s="208">
        <f t="shared" si="9"/>
        <v>0</v>
      </c>
    </row>
    <row r="51" spans="1:26" s="193" customFormat="1" ht="12">
      <c r="A51" s="206" t="s">
        <v>237</v>
      </c>
      <c r="B51" s="209" t="s">
        <v>247</v>
      </c>
      <c r="C51" s="210" t="s">
        <v>334</v>
      </c>
      <c r="D51" s="208"/>
      <c r="E51" s="211"/>
      <c r="F51" s="211"/>
      <c r="G51" s="211"/>
      <c r="H51" s="211"/>
      <c r="I51" s="211"/>
      <c r="J51" s="211"/>
      <c r="K51" s="211">
        <f>SUM(L51:M51)</f>
        <v>0</v>
      </c>
      <c r="L51" s="211"/>
      <c r="M51" s="211"/>
      <c r="N51" s="206" t="s">
        <v>237</v>
      </c>
      <c r="O51" s="209" t="s">
        <v>241</v>
      </c>
      <c r="P51" s="210" t="s">
        <v>335</v>
      </c>
      <c r="Q51" s="211"/>
      <c r="R51" s="211"/>
      <c r="S51" s="211"/>
      <c r="T51" s="211"/>
      <c r="U51" s="211">
        <f t="shared" si="1"/>
        <v>0</v>
      </c>
      <c r="V51" s="211"/>
      <c r="W51" s="211"/>
      <c r="X51" s="211">
        <f aca="true" t="shared" si="10" ref="X51:X62">SUM(Y51:Z51)</f>
        <v>0</v>
      </c>
      <c r="Y51" s="211"/>
      <c r="Z51" s="211"/>
    </row>
    <row r="52" spans="1:26" s="193" customFormat="1" ht="12">
      <c r="A52" s="206" t="s">
        <v>237</v>
      </c>
      <c r="B52" s="209" t="s">
        <v>266</v>
      </c>
      <c r="C52" s="210" t="s">
        <v>336</v>
      </c>
      <c r="D52" s="208"/>
      <c r="E52" s="211"/>
      <c r="F52" s="211"/>
      <c r="G52" s="211"/>
      <c r="H52" s="211"/>
      <c r="I52" s="211"/>
      <c r="J52" s="211"/>
      <c r="K52" s="211">
        <f>SUM(L52:M52)</f>
        <v>0</v>
      </c>
      <c r="L52" s="211"/>
      <c r="M52" s="211"/>
      <c r="N52" s="206" t="s">
        <v>237</v>
      </c>
      <c r="O52" s="209" t="s">
        <v>244</v>
      </c>
      <c r="P52" s="210" t="s">
        <v>337</v>
      </c>
      <c r="Q52" s="211"/>
      <c r="R52" s="211"/>
      <c r="S52" s="211"/>
      <c r="T52" s="211"/>
      <c r="U52" s="211">
        <f t="shared" si="1"/>
        <v>0</v>
      </c>
      <c r="V52" s="211"/>
      <c r="W52" s="211"/>
      <c r="X52" s="211">
        <f t="shared" si="10"/>
        <v>0</v>
      </c>
      <c r="Y52" s="211"/>
      <c r="Z52" s="211"/>
    </row>
    <row r="53" spans="1:26" s="193" customFormat="1" ht="12">
      <c r="A53" s="206" t="s">
        <v>237</v>
      </c>
      <c r="B53" s="209" t="s">
        <v>269</v>
      </c>
      <c r="C53" s="210" t="s">
        <v>338</v>
      </c>
      <c r="D53" s="208"/>
      <c r="E53" s="211"/>
      <c r="F53" s="211"/>
      <c r="G53" s="211"/>
      <c r="H53" s="211"/>
      <c r="I53" s="211"/>
      <c r="J53" s="211"/>
      <c r="K53" s="211">
        <f>SUM(L53:M53)</f>
        <v>0</v>
      </c>
      <c r="L53" s="211"/>
      <c r="M53" s="211"/>
      <c r="N53" s="206" t="s">
        <v>237</v>
      </c>
      <c r="O53" s="209" t="s">
        <v>247</v>
      </c>
      <c r="P53" s="210" t="s">
        <v>339</v>
      </c>
      <c r="Q53" s="211"/>
      <c r="R53" s="211"/>
      <c r="S53" s="211"/>
      <c r="T53" s="211"/>
      <c r="U53" s="211">
        <f t="shared" si="1"/>
        <v>0</v>
      </c>
      <c r="V53" s="211"/>
      <c r="W53" s="211"/>
      <c r="X53" s="211">
        <f t="shared" si="10"/>
        <v>0</v>
      </c>
      <c r="Y53" s="211"/>
      <c r="Z53" s="211"/>
    </row>
    <row r="54" spans="1:26" s="193" customFormat="1" ht="12">
      <c r="A54" s="206" t="s">
        <v>237</v>
      </c>
      <c r="B54" s="209" t="s">
        <v>250</v>
      </c>
      <c r="C54" s="210" t="s">
        <v>340</v>
      </c>
      <c r="D54" s="208"/>
      <c r="E54" s="211"/>
      <c r="F54" s="211"/>
      <c r="G54" s="211"/>
      <c r="H54" s="211"/>
      <c r="I54" s="211"/>
      <c r="J54" s="211"/>
      <c r="K54" s="211">
        <f>SUM(L54:M54)</f>
        <v>0</v>
      </c>
      <c r="L54" s="211"/>
      <c r="M54" s="211"/>
      <c r="N54" s="206" t="s">
        <v>237</v>
      </c>
      <c r="O54" s="209" t="s">
        <v>266</v>
      </c>
      <c r="P54" s="210" t="s">
        <v>341</v>
      </c>
      <c r="Q54" s="211"/>
      <c r="R54" s="211"/>
      <c r="S54" s="211"/>
      <c r="T54" s="211"/>
      <c r="U54" s="211">
        <f t="shared" si="1"/>
        <v>0</v>
      </c>
      <c r="V54" s="211"/>
      <c r="W54" s="211"/>
      <c r="X54" s="211">
        <f t="shared" si="10"/>
        <v>0</v>
      </c>
      <c r="Y54" s="211"/>
      <c r="Z54" s="211"/>
    </row>
    <row r="55" spans="1:26" s="193" customFormat="1" ht="13.5">
      <c r="A55" s="206" t="s">
        <v>342</v>
      </c>
      <c r="B55" s="206" t="s">
        <v>237</v>
      </c>
      <c r="C55" s="207" t="s">
        <v>333</v>
      </c>
      <c r="D55" s="208"/>
      <c r="E55" s="208"/>
      <c r="F55" s="208"/>
      <c r="G55" s="208"/>
      <c r="H55" s="208"/>
      <c r="I55" s="208">
        <f>SUM(I56:I60)</f>
        <v>0</v>
      </c>
      <c r="J55" s="208">
        <f>SUM(J56:J60)</f>
        <v>0</v>
      </c>
      <c r="K55" s="208">
        <f>SUM(K56:K60)</f>
        <v>403.42</v>
      </c>
      <c r="L55" s="208">
        <f>SUM(L56:L60)</f>
        <v>403.42</v>
      </c>
      <c r="M55" s="208">
        <f>SUM(M56:M60)</f>
        <v>0</v>
      </c>
      <c r="N55" s="206" t="s">
        <v>237</v>
      </c>
      <c r="O55" s="209" t="s">
        <v>269</v>
      </c>
      <c r="P55" s="210" t="s">
        <v>343</v>
      </c>
      <c r="Q55" s="212">
        <v>403.42</v>
      </c>
      <c r="R55" s="212">
        <v>403.42</v>
      </c>
      <c r="S55" s="212">
        <v>403.42</v>
      </c>
      <c r="T55" s="211"/>
      <c r="U55" s="211">
        <f t="shared" si="1"/>
        <v>0</v>
      </c>
      <c r="V55" s="211"/>
      <c r="W55" s="211"/>
      <c r="X55" s="211">
        <f t="shared" si="10"/>
        <v>0</v>
      </c>
      <c r="Y55" s="211"/>
      <c r="Z55" s="211"/>
    </row>
    <row r="56" spans="1:26" s="193" customFormat="1" ht="13.5">
      <c r="A56" s="206" t="s">
        <v>237</v>
      </c>
      <c r="B56" s="209" t="s">
        <v>241</v>
      </c>
      <c r="C56" s="210" t="s">
        <v>344</v>
      </c>
      <c r="D56" s="208"/>
      <c r="E56" s="211"/>
      <c r="F56" s="211"/>
      <c r="G56" s="211"/>
      <c r="H56" s="211"/>
      <c r="I56" s="211"/>
      <c r="J56" s="211"/>
      <c r="K56" s="212">
        <v>403.42</v>
      </c>
      <c r="L56" s="212">
        <v>403.42</v>
      </c>
      <c r="M56" s="211"/>
      <c r="N56" s="206" t="s">
        <v>237</v>
      </c>
      <c r="O56" s="209" t="s">
        <v>252</v>
      </c>
      <c r="P56" s="210" t="s">
        <v>345</v>
      </c>
      <c r="Q56" s="218"/>
      <c r="R56" s="211"/>
      <c r="S56" s="211"/>
      <c r="T56" s="211"/>
      <c r="U56" s="211">
        <f t="shared" si="1"/>
        <v>0</v>
      </c>
      <c r="V56" s="211"/>
      <c r="W56" s="211"/>
      <c r="X56" s="211">
        <f t="shared" si="10"/>
        <v>0</v>
      </c>
      <c r="Y56" s="211"/>
      <c r="Z56" s="211"/>
    </row>
    <row r="57" spans="1:26" s="193" customFormat="1" ht="12">
      <c r="A57" s="206" t="s">
        <v>237</v>
      </c>
      <c r="B57" s="209" t="s">
        <v>244</v>
      </c>
      <c r="C57" s="210" t="s">
        <v>346</v>
      </c>
      <c r="D57" s="208"/>
      <c r="E57" s="211"/>
      <c r="F57" s="211"/>
      <c r="G57" s="211"/>
      <c r="H57" s="211"/>
      <c r="I57" s="211"/>
      <c r="J57" s="211"/>
      <c r="K57" s="211">
        <f>SUM(L57:M57)</f>
        <v>0</v>
      </c>
      <c r="L57" s="211"/>
      <c r="M57" s="211"/>
      <c r="N57" s="206" t="s">
        <v>237</v>
      </c>
      <c r="O57" s="209" t="s">
        <v>256</v>
      </c>
      <c r="P57" s="210" t="s">
        <v>347</v>
      </c>
      <c r="Q57" s="218"/>
      <c r="R57" s="211"/>
      <c r="S57" s="211"/>
      <c r="T57" s="211"/>
      <c r="U57" s="211">
        <f t="shared" si="1"/>
        <v>0</v>
      </c>
      <c r="V57" s="211"/>
      <c r="W57" s="211"/>
      <c r="X57" s="211">
        <f t="shared" si="10"/>
        <v>0</v>
      </c>
      <c r="Y57" s="211"/>
      <c r="Z57" s="211"/>
    </row>
    <row r="58" spans="1:26" s="193" customFormat="1" ht="12">
      <c r="A58" s="206" t="s">
        <v>237</v>
      </c>
      <c r="B58" s="209" t="s">
        <v>247</v>
      </c>
      <c r="C58" s="210" t="s">
        <v>348</v>
      </c>
      <c r="D58" s="208"/>
      <c r="E58" s="211"/>
      <c r="F58" s="211"/>
      <c r="G58" s="211"/>
      <c r="H58" s="211"/>
      <c r="I58" s="211"/>
      <c r="J58" s="211"/>
      <c r="K58" s="211">
        <f>SUM(L58:M58)</f>
        <v>0</v>
      </c>
      <c r="L58" s="211"/>
      <c r="M58" s="211"/>
      <c r="N58" s="206" t="s">
        <v>237</v>
      </c>
      <c r="O58" s="209" t="s">
        <v>259</v>
      </c>
      <c r="P58" s="210" t="s">
        <v>346</v>
      </c>
      <c r="Q58" s="218"/>
      <c r="R58" s="211"/>
      <c r="S58" s="211"/>
      <c r="T58" s="211"/>
      <c r="U58" s="211">
        <f t="shared" si="1"/>
        <v>0</v>
      </c>
      <c r="V58" s="211"/>
      <c r="W58" s="211"/>
      <c r="X58" s="211">
        <f t="shared" si="10"/>
        <v>0</v>
      </c>
      <c r="Y58" s="211"/>
      <c r="Z58" s="211"/>
    </row>
    <row r="59" spans="1:26" s="193" customFormat="1" ht="12">
      <c r="A59" s="206" t="s">
        <v>237</v>
      </c>
      <c r="B59" s="209" t="s">
        <v>269</v>
      </c>
      <c r="C59" s="210" t="s">
        <v>349</v>
      </c>
      <c r="D59" s="208"/>
      <c r="E59" s="211"/>
      <c r="F59" s="211"/>
      <c r="G59" s="211"/>
      <c r="H59" s="211"/>
      <c r="I59" s="211"/>
      <c r="J59" s="211"/>
      <c r="K59" s="211">
        <f>SUM(L59:M59)</f>
        <v>0</v>
      </c>
      <c r="L59" s="211"/>
      <c r="M59" s="211"/>
      <c r="N59" s="206" t="s">
        <v>237</v>
      </c>
      <c r="O59" s="209" t="s">
        <v>262</v>
      </c>
      <c r="P59" s="210" t="s">
        <v>350</v>
      </c>
      <c r="Q59" s="218"/>
      <c r="R59" s="211"/>
      <c r="S59" s="211"/>
      <c r="T59" s="211"/>
      <c r="U59" s="211">
        <f t="shared" si="1"/>
        <v>0</v>
      </c>
      <c r="V59" s="211"/>
      <c r="W59" s="211"/>
      <c r="X59" s="211">
        <f t="shared" si="10"/>
        <v>0</v>
      </c>
      <c r="Y59" s="211"/>
      <c r="Z59" s="211"/>
    </row>
    <row r="60" spans="1:26" s="193" customFormat="1" ht="12">
      <c r="A60" s="206" t="s">
        <v>237</v>
      </c>
      <c r="B60" s="209" t="s">
        <v>250</v>
      </c>
      <c r="C60" s="210" t="s">
        <v>351</v>
      </c>
      <c r="D60" s="208"/>
      <c r="E60" s="211"/>
      <c r="F60" s="211"/>
      <c r="G60" s="211"/>
      <c r="H60" s="211"/>
      <c r="I60" s="211"/>
      <c r="J60" s="211"/>
      <c r="K60" s="211">
        <f>SUM(L60:M60)</f>
        <v>0</v>
      </c>
      <c r="L60" s="211"/>
      <c r="M60" s="211"/>
      <c r="N60" s="206" t="s">
        <v>237</v>
      </c>
      <c r="O60" s="209" t="s">
        <v>219</v>
      </c>
      <c r="P60" s="210" t="s">
        <v>348</v>
      </c>
      <c r="Q60" s="218"/>
      <c r="R60" s="211"/>
      <c r="S60" s="211"/>
      <c r="T60" s="211"/>
      <c r="U60" s="211">
        <f t="shared" si="1"/>
        <v>0</v>
      </c>
      <c r="V60" s="211"/>
      <c r="W60" s="211"/>
      <c r="X60" s="211">
        <f t="shared" si="10"/>
        <v>0</v>
      </c>
      <c r="Y60" s="211"/>
      <c r="Z60" s="211"/>
    </row>
    <row r="61" spans="1:26" s="193" customFormat="1" ht="12">
      <c r="A61" s="206" t="s">
        <v>352</v>
      </c>
      <c r="B61" s="206" t="s">
        <v>237</v>
      </c>
      <c r="C61" s="207" t="s">
        <v>353</v>
      </c>
      <c r="D61" s="208"/>
      <c r="E61" s="208"/>
      <c r="F61" s="208"/>
      <c r="G61" s="208"/>
      <c r="H61" s="208"/>
      <c r="I61" s="208">
        <f>SUM(I62:I64)</f>
        <v>0</v>
      </c>
      <c r="J61" s="208">
        <f>SUM(J62:J64)</f>
        <v>0</v>
      </c>
      <c r="K61" s="208">
        <f>SUM(K62:K64)</f>
        <v>0</v>
      </c>
      <c r="L61" s="208">
        <f>SUM(L62:L64)</f>
        <v>0</v>
      </c>
      <c r="M61" s="208">
        <f>SUM(M62:M64)</f>
        <v>0</v>
      </c>
      <c r="N61" s="206" t="s">
        <v>237</v>
      </c>
      <c r="O61" s="209" t="s">
        <v>220</v>
      </c>
      <c r="P61" s="210" t="s">
        <v>354</v>
      </c>
      <c r="Q61" s="218"/>
      <c r="R61" s="211"/>
      <c r="S61" s="211"/>
      <c r="T61" s="211"/>
      <c r="U61" s="211">
        <f t="shared" si="1"/>
        <v>0</v>
      </c>
      <c r="V61" s="211"/>
      <c r="W61" s="211"/>
      <c r="X61" s="211">
        <f t="shared" si="10"/>
        <v>0</v>
      </c>
      <c r="Y61" s="211"/>
      <c r="Z61" s="211"/>
    </row>
    <row r="62" spans="1:26" s="193" customFormat="1" ht="12">
      <c r="A62" s="206" t="s">
        <v>237</v>
      </c>
      <c r="B62" s="209" t="s">
        <v>244</v>
      </c>
      <c r="C62" s="210" t="s">
        <v>355</v>
      </c>
      <c r="D62" s="208"/>
      <c r="E62" s="211"/>
      <c r="F62" s="211"/>
      <c r="G62" s="211"/>
      <c r="H62" s="211"/>
      <c r="I62" s="211"/>
      <c r="J62" s="211"/>
      <c r="K62" s="211">
        <f>SUM(L62:M62)</f>
        <v>0</v>
      </c>
      <c r="L62" s="211"/>
      <c r="M62" s="211"/>
      <c r="N62" s="206" t="s">
        <v>237</v>
      </c>
      <c r="O62" s="209" t="s">
        <v>250</v>
      </c>
      <c r="P62" s="210" t="s">
        <v>356</v>
      </c>
      <c r="Q62" s="218"/>
      <c r="R62" s="211"/>
      <c r="S62" s="211"/>
      <c r="T62" s="211"/>
      <c r="U62" s="211">
        <f t="shared" si="1"/>
        <v>0</v>
      </c>
      <c r="V62" s="211"/>
      <c r="W62" s="211"/>
      <c r="X62" s="211">
        <f t="shared" si="10"/>
        <v>0</v>
      </c>
      <c r="Y62" s="211"/>
      <c r="Z62" s="211"/>
    </row>
    <row r="63" spans="1:26" s="193" customFormat="1" ht="12">
      <c r="A63" s="206" t="s">
        <v>237</v>
      </c>
      <c r="B63" s="209" t="s">
        <v>247</v>
      </c>
      <c r="C63" s="210" t="s">
        <v>357</v>
      </c>
      <c r="D63" s="208"/>
      <c r="E63" s="211"/>
      <c r="F63" s="211"/>
      <c r="G63" s="211"/>
      <c r="H63" s="211"/>
      <c r="I63" s="211"/>
      <c r="J63" s="211"/>
      <c r="K63" s="211">
        <f>SUM(L63:M63)</f>
        <v>0</v>
      </c>
      <c r="L63" s="211"/>
      <c r="M63" s="211"/>
      <c r="N63" s="206" t="s">
        <v>358</v>
      </c>
      <c r="O63" s="206" t="s">
        <v>237</v>
      </c>
      <c r="P63" s="207" t="s">
        <v>359</v>
      </c>
      <c r="Q63" s="208"/>
      <c r="R63" s="208"/>
      <c r="S63" s="208"/>
      <c r="T63" s="208"/>
      <c r="U63" s="208">
        <f aca="true" t="shared" si="11" ref="U63:Z63">SUM(U64:U67)</f>
        <v>0</v>
      </c>
      <c r="V63" s="208">
        <f t="shared" si="11"/>
        <v>0</v>
      </c>
      <c r="W63" s="208">
        <f t="shared" si="11"/>
        <v>0</v>
      </c>
      <c r="X63" s="208">
        <f t="shared" si="11"/>
        <v>0</v>
      </c>
      <c r="Y63" s="208">
        <f t="shared" si="11"/>
        <v>0</v>
      </c>
      <c r="Z63" s="208">
        <f t="shared" si="11"/>
        <v>0</v>
      </c>
    </row>
    <row r="64" spans="1:26" s="193" customFormat="1" ht="12">
      <c r="A64" s="206" t="s">
        <v>237</v>
      </c>
      <c r="B64" s="209" t="s">
        <v>266</v>
      </c>
      <c r="C64" s="210" t="s">
        <v>360</v>
      </c>
      <c r="D64" s="208"/>
      <c r="E64" s="211"/>
      <c r="F64" s="211"/>
      <c r="G64" s="211"/>
      <c r="H64" s="211"/>
      <c r="I64" s="211"/>
      <c r="J64" s="211"/>
      <c r="K64" s="211">
        <f>SUM(L64:M64)</f>
        <v>0</v>
      </c>
      <c r="L64" s="211"/>
      <c r="M64" s="211"/>
      <c r="N64" s="206" t="s">
        <v>237</v>
      </c>
      <c r="O64" s="209" t="s">
        <v>241</v>
      </c>
      <c r="P64" s="210" t="s">
        <v>361</v>
      </c>
      <c r="Q64" s="218"/>
      <c r="R64" s="211"/>
      <c r="S64" s="211"/>
      <c r="T64" s="211"/>
      <c r="U64" s="211">
        <f t="shared" si="1"/>
        <v>0</v>
      </c>
      <c r="V64" s="211"/>
      <c r="W64" s="211"/>
      <c r="X64" s="211">
        <f>SUM(Y64:Z64)</f>
        <v>0</v>
      </c>
      <c r="Y64" s="211"/>
      <c r="Z64" s="211"/>
    </row>
    <row r="65" spans="1:26" s="193" customFormat="1" ht="12">
      <c r="A65" s="206" t="s">
        <v>362</v>
      </c>
      <c r="B65" s="206" t="s">
        <v>237</v>
      </c>
      <c r="C65" s="207" t="s">
        <v>359</v>
      </c>
      <c r="D65" s="208"/>
      <c r="E65" s="208"/>
      <c r="F65" s="208"/>
      <c r="G65" s="208"/>
      <c r="H65" s="208"/>
      <c r="I65" s="208">
        <f>SUM(I66:I69)</f>
        <v>0</v>
      </c>
      <c r="J65" s="208">
        <f>SUM(J66:J69)</f>
        <v>0</v>
      </c>
      <c r="K65" s="208">
        <f>SUM(K66:K69)</f>
        <v>0</v>
      </c>
      <c r="L65" s="208">
        <f>SUM(L66:L69)</f>
        <v>0</v>
      </c>
      <c r="M65" s="208">
        <f>SUM(M66:M69)</f>
        <v>0</v>
      </c>
      <c r="N65" s="206" t="s">
        <v>237</v>
      </c>
      <c r="O65" s="209" t="s">
        <v>244</v>
      </c>
      <c r="P65" s="210" t="s">
        <v>363</v>
      </c>
      <c r="Q65" s="218"/>
      <c r="R65" s="211"/>
      <c r="S65" s="211"/>
      <c r="T65" s="211"/>
      <c r="U65" s="211">
        <f t="shared" si="1"/>
        <v>0</v>
      </c>
      <c r="V65" s="211"/>
      <c r="W65" s="211"/>
      <c r="X65" s="211">
        <f>SUM(Y65:Z65)</f>
        <v>0</v>
      </c>
      <c r="Y65" s="211"/>
      <c r="Z65" s="211"/>
    </row>
    <row r="66" spans="1:26" s="193" customFormat="1" ht="12">
      <c r="A66" s="206" t="s">
        <v>237</v>
      </c>
      <c r="B66" s="209" t="s">
        <v>241</v>
      </c>
      <c r="C66" s="210" t="s">
        <v>361</v>
      </c>
      <c r="D66" s="208"/>
      <c r="E66" s="211"/>
      <c r="F66" s="211"/>
      <c r="G66" s="211"/>
      <c r="H66" s="211"/>
      <c r="I66" s="211"/>
      <c r="J66" s="211"/>
      <c r="K66" s="211">
        <f>SUM(L66:M66)</f>
        <v>0</v>
      </c>
      <c r="L66" s="211"/>
      <c r="M66" s="211"/>
      <c r="N66" s="206" t="s">
        <v>237</v>
      </c>
      <c r="O66" s="209" t="s">
        <v>247</v>
      </c>
      <c r="P66" s="210" t="s">
        <v>364</v>
      </c>
      <c r="Q66" s="218"/>
      <c r="R66" s="211"/>
      <c r="S66" s="211"/>
      <c r="T66" s="211"/>
      <c r="U66" s="211">
        <f t="shared" si="1"/>
        <v>0</v>
      </c>
      <c r="V66" s="211"/>
      <c r="W66" s="211"/>
      <c r="X66" s="211">
        <f>SUM(Y66:Z66)</f>
        <v>0</v>
      </c>
      <c r="Y66" s="211"/>
      <c r="Z66" s="211"/>
    </row>
    <row r="67" spans="1:26" s="193" customFormat="1" ht="12">
      <c r="A67" s="206" t="s">
        <v>237</v>
      </c>
      <c r="B67" s="209" t="s">
        <v>244</v>
      </c>
      <c r="C67" s="210" t="s">
        <v>363</v>
      </c>
      <c r="D67" s="208"/>
      <c r="E67" s="211"/>
      <c r="F67" s="211"/>
      <c r="G67" s="211"/>
      <c r="H67" s="211"/>
      <c r="I67" s="211"/>
      <c r="J67" s="211"/>
      <c r="K67" s="211">
        <f>SUM(L67:M67)</f>
        <v>0</v>
      </c>
      <c r="L67" s="211"/>
      <c r="M67" s="211"/>
      <c r="N67" s="206" t="s">
        <v>237</v>
      </c>
      <c r="O67" s="209" t="s">
        <v>266</v>
      </c>
      <c r="P67" s="210" t="s">
        <v>365</v>
      </c>
      <c r="Q67" s="218"/>
      <c r="R67" s="211"/>
      <c r="S67" s="211"/>
      <c r="T67" s="211"/>
      <c r="U67" s="211">
        <f t="shared" si="1"/>
        <v>0</v>
      </c>
      <c r="V67" s="211"/>
      <c r="W67" s="211"/>
      <c r="X67" s="211">
        <f>SUM(Y67:Z67)</f>
        <v>0</v>
      </c>
      <c r="Y67" s="211"/>
      <c r="Z67" s="211"/>
    </row>
    <row r="68" spans="1:26" s="193" customFormat="1" ht="12">
      <c r="A68" s="206" t="s">
        <v>237</v>
      </c>
      <c r="B68" s="209" t="s">
        <v>247</v>
      </c>
      <c r="C68" s="210" t="s">
        <v>364</v>
      </c>
      <c r="D68" s="208"/>
      <c r="E68" s="211"/>
      <c r="F68" s="211"/>
      <c r="G68" s="211"/>
      <c r="H68" s="211"/>
      <c r="I68" s="211"/>
      <c r="J68" s="211"/>
      <c r="K68" s="211">
        <f>SUM(L68:M68)</f>
        <v>0</v>
      </c>
      <c r="L68" s="211"/>
      <c r="M68" s="211"/>
      <c r="N68" s="206" t="s">
        <v>366</v>
      </c>
      <c r="O68" s="206" t="s">
        <v>237</v>
      </c>
      <c r="P68" s="207" t="s">
        <v>367</v>
      </c>
      <c r="Q68" s="208"/>
      <c r="R68" s="208"/>
      <c r="S68" s="208"/>
      <c r="T68" s="208"/>
      <c r="U68" s="208">
        <f aca="true" t="shared" si="12" ref="U68:Z68">SUM(U69:U80)</f>
        <v>0</v>
      </c>
      <c r="V68" s="208">
        <f t="shared" si="12"/>
        <v>0</v>
      </c>
      <c r="W68" s="208">
        <f t="shared" si="12"/>
        <v>0</v>
      </c>
      <c r="X68" s="208">
        <f t="shared" si="12"/>
        <v>0</v>
      </c>
      <c r="Y68" s="208">
        <f t="shared" si="12"/>
        <v>0</v>
      </c>
      <c r="Z68" s="208">
        <f t="shared" si="12"/>
        <v>0</v>
      </c>
    </row>
    <row r="69" spans="1:26" s="193" customFormat="1" ht="12">
      <c r="A69" s="206" t="s">
        <v>237</v>
      </c>
      <c r="B69" s="209" t="s">
        <v>266</v>
      </c>
      <c r="C69" s="210" t="s">
        <v>365</v>
      </c>
      <c r="D69" s="208"/>
      <c r="E69" s="211"/>
      <c r="F69" s="211"/>
      <c r="G69" s="211"/>
      <c r="H69" s="211"/>
      <c r="I69" s="211"/>
      <c r="J69" s="211"/>
      <c r="K69" s="211">
        <f>SUM(L69:M69)</f>
        <v>0</v>
      </c>
      <c r="L69" s="211"/>
      <c r="M69" s="211"/>
      <c r="N69" s="206" t="s">
        <v>237</v>
      </c>
      <c r="O69" s="209" t="s">
        <v>241</v>
      </c>
      <c r="P69" s="210" t="s">
        <v>284</v>
      </c>
      <c r="Q69" s="218"/>
      <c r="R69" s="211"/>
      <c r="S69" s="211"/>
      <c r="T69" s="211"/>
      <c r="U69" s="211">
        <f t="shared" si="1"/>
        <v>0</v>
      </c>
      <c r="V69" s="211"/>
      <c r="W69" s="211"/>
      <c r="X69" s="211">
        <f aca="true" t="shared" si="13" ref="X69:X80">SUM(Y69:Z69)</f>
        <v>0</v>
      </c>
      <c r="Y69" s="211"/>
      <c r="Z69" s="211"/>
    </row>
    <row r="70" spans="1:26" s="193" customFormat="1" ht="12">
      <c r="A70" s="206" t="s">
        <v>368</v>
      </c>
      <c r="B70" s="206" t="s">
        <v>237</v>
      </c>
      <c r="C70" s="207" t="s">
        <v>369</v>
      </c>
      <c r="D70" s="208"/>
      <c r="E70" s="208"/>
      <c r="F70" s="208"/>
      <c r="G70" s="208"/>
      <c r="H70" s="208"/>
      <c r="I70" s="208">
        <f>SUM(I71:I72)</f>
        <v>0</v>
      </c>
      <c r="J70" s="208">
        <f>SUM(J71:J72)</f>
        <v>0</v>
      </c>
      <c r="K70" s="208">
        <f>SUM(K71:K72)</f>
        <v>0</v>
      </c>
      <c r="L70" s="208">
        <f>SUM(L71:L72)</f>
        <v>0</v>
      </c>
      <c r="M70" s="208">
        <f>SUM(M71:M72)</f>
        <v>0</v>
      </c>
      <c r="N70" s="206" t="s">
        <v>237</v>
      </c>
      <c r="O70" s="209" t="s">
        <v>244</v>
      </c>
      <c r="P70" s="210" t="s">
        <v>370</v>
      </c>
      <c r="Q70" s="218"/>
      <c r="R70" s="211"/>
      <c r="S70" s="211"/>
      <c r="T70" s="211"/>
      <c r="U70" s="211">
        <f t="shared" si="1"/>
        <v>0</v>
      </c>
      <c r="V70" s="211"/>
      <c r="W70" s="211"/>
      <c r="X70" s="211">
        <f t="shared" si="13"/>
        <v>0</v>
      </c>
      <c r="Y70" s="211"/>
      <c r="Z70" s="211"/>
    </row>
    <row r="71" spans="1:26" s="193" customFormat="1" ht="12">
      <c r="A71" s="206" t="s">
        <v>237</v>
      </c>
      <c r="B71" s="209" t="s">
        <v>241</v>
      </c>
      <c r="C71" s="210" t="s">
        <v>371</v>
      </c>
      <c r="D71" s="208"/>
      <c r="E71" s="211"/>
      <c r="F71" s="211"/>
      <c r="G71" s="211"/>
      <c r="H71" s="211"/>
      <c r="I71" s="211"/>
      <c r="J71" s="211"/>
      <c r="K71" s="211">
        <f aca="true" t="shared" si="14" ref="K71:K79">SUM(L71:M71)</f>
        <v>0</v>
      </c>
      <c r="L71" s="211"/>
      <c r="M71" s="211"/>
      <c r="N71" s="206" t="s">
        <v>237</v>
      </c>
      <c r="O71" s="209" t="s">
        <v>247</v>
      </c>
      <c r="P71" s="210" t="s">
        <v>372</v>
      </c>
      <c r="Q71" s="218"/>
      <c r="R71" s="211"/>
      <c r="S71" s="211"/>
      <c r="T71" s="211"/>
      <c r="U71" s="211">
        <f t="shared" si="1"/>
        <v>0</v>
      </c>
      <c r="V71" s="211"/>
      <c r="W71" s="211"/>
      <c r="X71" s="211">
        <f t="shared" si="13"/>
        <v>0</v>
      </c>
      <c r="Y71" s="211"/>
      <c r="Z71" s="211"/>
    </row>
    <row r="72" spans="1:26" s="193" customFormat="1" ht="12">
      <c r="A72" s="206" t="s">
        <v>237</v>
      </c>
      <c r="B72" s="209" t="s">
        <v>244</v>
      </c>
      <c r="C72" s="210" t="s">
        <v>373</v>
      </c>
      <c r="D72" s="208"/>
      <c r="E72" s="211"/>
      <c r="F72" s="211"/>
      <c r="G72" s="211"/>
      <c r="H72" s="211"/>
      <c r="I72" s="211"/>
      <c r="J72" s="211"/>
      <c r="K72" s="211">
        <f t="shared" si="14"/>
        <v>0</v>
      </c>
      <c r="L72" s="211"/>
      <c r="M72" s="211"/>
      <c r="N72" s="206" t="s">
        <v>237</v>
      </c>
      <c r="O72" s="209" t="s">
        <v>269</v>
      </c>
      <c r="P72" s="210" t="s">
        <v>286</v>
      </c>
      <c r="Q72" s="218"/>
      <c r="R72" s="211"/>
      <c r="S72" s="211"/>
      <c r="T72" s="211"/>
      <c r="U72" s="211">
        <f aca="true" t="shared" si="15" ref="U72:U117">SUM(V72:W72)</f>
        <v>0</v>
      </c>
      <c r="V72" s="211"/>
      <c r="W72" s="211"/>
      <c r="X72" s="211">
        <f t="shared" si="13"/>
        <v>0</v>
      </c>
      <c r="Y72" s="211"/>
      <c r="Z72" s="211"/>
    </row>
    <row r="73" spans="1:26" s="193" customFormat="1" ht="12">
      <c r="A73" s="206" t="s">
        <v>374</v>
      </c>
      <c r="B73" s="206" t="s">
        <v>237</v>
      </c>
      <c r="C73" s="207" t="s">
        <v>375</v>
      </c>
      <c r="D73" s="208"/>
      <c r="E73" s="208"/>
      <c r="F73" s="208"/>
      <c r="G73" s="208"/>
      <c r="H73" s="208"/>
      <c r="I73" s="208">
        <f>SUM(I74:I79)</f>
        <v>0</v>
      </c>
      <c r="J73" s="208">
        <f>SUM(J74:J79)</f>
        <v>0</v>
      </c>
      <c r="K73" s="208">
        <f>SUM(K74:K79)</f>
        <v>0</v>
      </c>
      <c r="L73" s="208">
        <f>SUM(L74:L79)</f>
        <v>0</v>
      </c>
      <c r="M73" s="208">
        <f>SUM(M74:M79)</f>
        <v>0</v>
      </c>
      <c r="N73" s="206" t="s">
        <v>237</v>
      </c>
      <c r="O73" s="209" t="s">
        <v>252</v>
      </c>
      <c r="P73" s="210" t="s">
        <v>294</v>
      </c>
      <c r="Q73" s="218"/>
      <c r="R73" s="211"/>
      <c r="S73" s="211"/>
      <c r="T73" s="211"/>
      <c r="U73" s="211">
        <f t="shared" si="15"/>
        <v>0</v>
      </c>
      <c r="V73" s="211"/>
      <c r="W73" s="211"/>
      <c r="X73" s="211">
        <f t="shared" si="13"/>
        <v>0</v>
      </c>
      <c r="Y73" s="211"/>
      <c r="Z73" s="211"/>
    </row>
    <row r="74" spans="1:26" s="193" customFormat="1" ht="12">
      <c r="A74" s="206" t="s">
        <v>237</v>
      </c>
      <c r="B74" s="209" t="s">
        <v>241</v>
      </c>
      <c r="C74" s="210" t="s">
        <v>376</v>
      </c>
      <c r="D74" s="208"/>
      <c r="E74" s="211"/>
      <c r="F74" s="211"/>
      <c r="G74" s="211"/>
      <c r="H74" s="211"/>
      <c r="I74" s="211"/>
      <c r="J74" s="211"/>
      <c r="K74" s="211">
        <f t="shared" si="14"/>
        <v>0</v>
      </c>
      <c r="L74" s="211"/>
      <c r="M74" s="211"/>
      <c r="N74" s="206" t="s">
        <v>237</v>
      </c>
      <c r="O74" s="209" t="s">
        <v>256</v>
      </c>
      <c r="P74" s="210" t="s">
        <v>377</v>
      </c>
      <c r="Q74" s="218"/>
      <c r="R74" s="211"/>
      <c r="S74" s="211"/>
      <c r="T74" s="211"/>
      <c r="U74" s="211">
        <f t="shared" si="15"/>
        <v>0</v>
      </c>
      <c r="V74" s="211"/>
      <c r="W74" s="211"/>
      <c r="X74" s="211">
        <f t="shared" si="13"/>
        <v>0</v>
      </c>
      <c r="Y74" s="211"/>
      <c r="Z74" s="211"/>
    </row>
    <row r="75" spans="1:26" s="193" customFormat="1" ht="12">
      <c r="A75" s="206" t="s">
        <v>237</v>
      </c>
      <c r="B75" s="209" t="s">
        <v>244</v>
      </c>
      <c r="C75" s="210" t="s">
        <v>378</v>
      </c>
      <c r="D75" s="208"/>
      <c r="E75" s="211"/>
      <c r="F75" s="211"/>
      <c r="G75" s="211"/>
      <c r="H75" s="211"/>
      <c r="I75" s="211"/>
      <c r="J75" s="211"/>
      <c r="K75" s="211">
        <f t="shared" si="14"/>
        <v>0</v>
      </c>
      <c r="L75" s="211"/>
      <c r="M75" s="211"/>
      <c r="N75" s="206" t="s">
        <v>237</v>
      </c>
      <c r="O75" s="209" t="s">
        <v>259</v>
      </c>
      <c r="P75" s="210" t="s">
        <v>379</v>
      </c>
      <c r="Q75" s="218"/>
      <c r="R75" s="211"/>
      <c r="S75" s="211"/>
      <c r="T75" s="211"/>
      <c r="U75" s="211">
        <f t="shared" si="15"/>
        <v>0</v>
      </c>
      <c r="V75" s="211"/>
      <c r="W75" s="211"/>
      <c r="X75" s="211">
        <f t="shared" si="13"/>
        <v>0</v>
      </c>
      <c r="Y75" s="211"/>
      <c r="Z75" s="211"/>
    </row>
    <row r="76" spans="1:26" s="193" customFormat="1" ht="12">
      <c r="A76" s="206" t="s">
        <v>237</v>
      </c>
      <c r="B76" s="209" t="s">
        <v>247</v>
      </c>
      <c r="C76" s="210" t="s">
        <v>380</v>
      </c>
      <c r="D76" s="208"/>
      <c r="E76" s="211"/>
      <c r="F76" s="211"/>
      <c r="G76" s="211"/>
      <c r="H76" s="211"/>
      <c r="I76" s="211"/>
      <c r="J76" s="211"/>
      <c r="K76" s="211">
        <f t="shared" si="14"/>
        <v>0</v>
      </c>
      <c r="L76" s="211"/>
      <c r="M76" s="211"/>
      <c r="N76" s="206" t="s">
        <v>237</v>
      </c>
      <c r="O76" s="209" t="s">
        <v>222</v>
      </c>
      <c r="P76" s="210" t="s">
        <v>288</v>
      </c>
      <c r="Q76" s="218"/>
      <c r="R76" s="211"/>
      <c r="S76" s="211"/>
      <c r="T76" s="211"/>
      <c r="U76" s="211">
        <f t="shared" si="15"/>
        <v>0</v>
      </c>
      <c r="V76" s="211"/>
      <c r="W76" s="211"/>
      <c r="X76" s="211">
        <f t="shared" si="13"/>
        <v>0</v>
      </c>
      <c r="Y76" s="211"/>
      <c r="Z76" s="211"/>
    </row>
    <row r="77" spans="1:26" s="193" customFormat="1" ht="12">
      <c r="A77" s="206" t="s">
        <v>237</v>
      </c>
      <c r="B77" s="209" t="s">
        <v>266</v>
      </c>
      <c r="C77" s="210" t="s">
        <v>381</v>
      </c>
      <c r="D77" s="208"/>
      <c r="E77" s="211"/>
      <c r="F77" s="211"/>
      <c r="G77" s="211"/>
      <c r="H77" s="211"/>
      <c r="I77" s="211"/>
      <c r="J77" s="211"/>
      <c r="K77" s="211">
        <f t="shared" si="14"/>
        <v>0</v>
      </c>
      <c r="L77" s="211"/>
      <c r="M77" s="211"/>
      <c r="N77" s="206" t="s">
        <v>237</v>
      </c>
      <c r="O77" s="209" t="s">
        <v>228</v>
      </c>
      <c r="P77" s="210" t="s">
        <v>382</v>
      </c>
      <c r="Q77" s="218"/>
      <c r="R77" s="211"/>
      <c r="S77" s="211"/>
      <c r="T77" s="211"/>
      <c r="U77" s="211">
        <f t="shared" si="15"/>
        <v>0</v>
      </c>
      <c r="V77" s="211"/>
      <c r="W77" s="211"/>
      <c r="X77" s="211">
        <f t="shared" si="13"/>
        <v>0</v>
      </c>
      <c r="Y77" s="211"/>
      <c r="Z77" s="211"/>
    </row>
    <row r="78" spans="1:26" s="193" customFormat="1" ht="12">
      <c r="A78" s="206" t="s">
        <v>237</v>
      </c>
      <c r="B78" s="209" t="s">
        <v>269</v>
      </c>
      <c r="C78" s="210" t="s">
        <v>383</v>
      </c>
      <c r="D78" s="208"/>
      <c r="E78" s="211"/>
      <c r="F78" s="211"/>
      <c r="G78" s="211"/>
      <c r="H78" s="211"/>
      <c r="I78" s="211"/>
      <c r="J78" s="211"/>
      <c r="K78" s="211">
        <f t="shared" si="14"/>
        <v>0</v>
      </c>
      <c r="L78" s="211"/>
      <c r="M78" s="211"/>
      <c r="N78" s="206" t="s">
        <v>237</v>
      </c>
      <c r="O78" s="209" t="s">
        <v>230</v>
      </c>
      <c r="P78" s="210" t="s">
        <v>384</v>
      </c>
      <c r="Q78" s="218"/>
      <c r="R78" s="211"/>
      <c r="S78" s="211"/>
      <c r="T78" s="211"/>
      <c r="U78" s="211">
        <f t="shared" si="15"/>
        <v>0</v>
      </c>
      <c r="V78" s="211"/>
      <c r="W78" s="211"/>
      <c r="X78" s="211">
        <f t="shared" si="13"/>
        <v>0</v>
      </c>
      <c r="Y78" s="211"/>
      <c r="Z78" s="211"/>
    </row>
    <row r="79" spans="1:26" s="193" customFormat="1" ht="12">
      <c r="A79" s="206" t="s">
        <v>237</v>
      </c>
      <c r="B79" s="209" t="s">
        <v>252</v>
      </c>
      <c r="C79" s="210" t="s">
        <v>385</v>
      </c>
      <c r="D79" s="208"/>
      <c r="E79" s="211"/>
      <c r="F79" s="211"/>
      <c r="G79" s="211"/>
      <c r="H79" s="211"/>
      <c r="I79" s="211"/>
      <c r="J79" s="211"/>
      <c r="K79" s="211">
        <f t="shared" si="14"/>
        <v>0</v>
      </c>
      <c r="L79" s="211"/>
      <c r="M79" s="211"/>
      <c r="N79" s="206" t="s">
        <v>237</v>
      </c>
      <c r="O79" s="209" t="s">
        <v>231</v>
      </c>
      <c r="P79" s="210" t="s">
        <v>386</v>
      </c>
      <c r="Q79" s="218"/>
      <c r="R79" s="211"/>
      <c r="S79" s="211"/>
      <c r="T79" s="211"/>
      <c r="U79" s="211">
        <f t="shared" si="15"/>
        <v>0</v>
      </c>
      <c r="V79" s="211"/>
      <c r="W79" s="211"/>
      <c r="X79" s="211">
        <f t="shared" si="13"/>
        <v>0</v>
      </c>
      <c r="Y79" s="211"/>
      <c r="Z79" s="211"/>
    </row>
    <row r="80" spans="1:26" s="193" customFormat="1" ht="12">
      <c r="A80" s="206" t="s">
        <v>387</v>
      </c>
      <c r="B80" s="206" t="s">
        <v>237</v>
      </c>
      <c r="C80" s="207" t="s">
        <v>388</v>
      </c>
      <c r="D80" s="208"/>
      <c r="E80" s="208"/>
      <c r="F80" s="208"/>
      <c r="G80" s="208"/>
      <c r="H80" s="208"/>
      <c r="I80" s="208">
        <f>SUM(I81:I82)</f>
        <v>0</v>
      </c>
      <c r="J80" s="208">
        <f>SUM(J81:J82)</f>
        <v>0</v>
      </c>
      <c r="K80" s="208">
        <f>SUM(K81:K82)</f>
        <v>0</v>
      </c>
      <c r="L80" s="208">
        <f>SUM(L81:L82)</f>
        <v>0</v>
      </c>
      <c r="M80" s="208">
        <f>SUM(M81:M82)</f>
        <v>0</v>
      </c>
      <c r="N80" s="206" t="s">
        <v>237</v>
      </c>
      <c r="O80" s="209" t="s">
        <v>250</v>
      </c>
      <c r="P80" s="210" t="s">
        <v>389</v>
      </c>
      <c r="Q80" s="218"/>
      <c r="R80" s="211"/>
      <c r="S80" s="211"/>
      <c r="T80" s="211"/>
      <c r="U80" s="211">
        <f t="shared" si="15"/>
        <v>0</v>
      </c>
      <c r="V80" s="211"/>
      <c r="W80" s="211"/>
      <c r="X80" s="211">
        <f t="shared" si="13"/>
        <v>0</v>
      </c>
      <c r="Y80" s="211"/>
      <c r="Z80" s="211"/>
    </row>
    <row r="81" spans="1:26" s="193" customFormat="1" ht="12">
      <c r="A81" s="206" t="s">
        <v>237</v>
      </c>
      <c r="B81" s="209" t="s">
        <v>241</v>
      </c>
      <c r="C81" s="210" t="s">
        <v>390</v>
      </c>
      <c r="D81" s="208"/>
      <c r="E81" s="211"/>
      <c r="F81" s="211"/>
      <c r="G81" s="211"/>
      <c r="H81" s="211"/>
      <c r="I81" s="211"/>
      <c r="J81" s="211"/>
      <c r="K81" s="211">
        <f aca="true" t="shared" si="16" ref="K81:K88">SUM(L81:M81)</f>
        <v>0</v>
      </c>
      <c r="L81" s="211"/>
      <c r="M81" s="211"/>
      <c r="N81" s="206" t="s">
        <v>391</v>
      </c>
      <c r="O81" s="206" t="s">
        <v>237</v>
      </c>
      <c r="P81" s="207" t="s">
        <v>392</v>
      </c>
      <c r="Q81" s="208"/>
      <c r="R81" s="208"/>
      <c r="S81" s="208"/>
      <c r="T81" s="208"/>
      <c r="U81" s="208">
        <f aca="true" t="shared" si="17" ref="U81:Z81">SUM(U82:U97)</f>
        <v>0</v>
      </c>
      <c r="V81" s="208">
        <f t="shared" si="17"/>
        <v>0</v>
      </c>
      <c r="W81" s="208">
        <f t="shared" si="17"/>
        <v>0</v>
      </c>
      <c r="X81" s="208">
        <f t="shared" si="17"/>
        <v>0</v>
      </c>
      <c r="Y81" s="208">
        <f t="shared" si="17"/>
        <v>0</v>
      </c>
      <c r="Z81" s="208">
        <f t="shared" si="17"/>
        <v>0</v>
      </c>
    </row>
    <row r="82" spans="1:26" s="193" customFormat="1" ht="12">
      <c r="A82" s="206" t="s">
        <v>237</v>
      </c>
      <c r="B82" s="209" t="s">
        <v>244</v>
      </c>
      <c r="C82" s="210" t="s">
        <v>393</v>
      </c>
      <c r="D82" s="208"/>
      <c r="E82" s="211"/>
      <c r="F82" s="211"/>
      <c r="G82" s="211"/>
      <c r="H82" s="211"/>
      <c r="I82" s="211"/>
      <c r="J82" s="211"/>
      <c r="K82" s="211">
        <f t="shared" si="16"/>
        <v>0</v>
      </c>
      <c r="L82" s="211"/>
      <c r="M82" s="211"/>
      <c r="N82" s="206" t="s">
        <v>237</v>
      </c>
      <c r="O82" s="209" t="s">
        <v>241</v>
      </c>
      <c r="P82" s="210" t="s">
        <v>284</v>
      </c>
      <c r="Q82" s="218"/>
      <c r="R82" s="211"/>
      <c r="S82" s="211"/>
      <c r="T82" s="211"/>
      <c r="U82" s="211">
        <f t="shared" si="15"/>
        <v>0</v>
      </c>
      <c r="V82" s="211"/>
      <c r="W82" s="211"/>
      <c r="X82" s="211">
        <f aca="true" t="shared" si="18" ref="X82:X97">SUM(Y82:Z82)</f>
        <v>0</v>
      </c>
      <c r="Y82" s="211"/>
      <c r="Z82" s="211"/>
    </row>
    <row r="83" spans="1:26" s="193" customFormat="1" ht="12">
      <c r="A83" s="206" t="s">
        <v>394</v>
      </c>
      <c r="B83" s="206" t="s">
        <v>237</v>
      </c>
      <c r="C83" s="207" t="s">
        <v>80</v>
      </c>
      <c r="D83" s="208"/>
      <c r="E83" s="208"/>
      <c r="F83" s="208"/>
      <c r="G83" s="208"/>
      <c r="H83" s="208"/>
      <c r="I83" s="208">
        <f>SUM(I84:I88)</f>
        <v>0</v>
      </c>
      <c r="J83" s="208">
        <f>SUM(J84:J88)</f>
        <v>0</v>
      </c>
      <c r="K83" s="208">
        <f>SUM(K84:K88)</f>
        <v>0</v>
      </c>
      <c r="L83" s="208">
        <f>SUM(L84:L88)</f>
        <v>0</v>
      </c>
      <c r="M83" s="208">
        <f>SUM(M84:M88)</f>
        <v>0</v>
      </c>
      <c r="N83" s="206" t="s">
        <v>237</v>
      </c>
      <c r="O83" s="209" t="s">
        <v>244</v>
      </c>
      <c r="P83" s="210" t="s">
        <v>370</v>
      </c>
      <c r="Q83" s="218"/>
      <c r="R83" s="211"/>
      <c r="S83" s="211"/>
      <c r="T83" s="211"/>
      <c r="U83" s="211">
        <f t="shared" si="15"/>
        <v>0</v>
      </c>
      <c r="V83" s="211"/>
      <c r="W83" s="211"/>
      <c r="X83" s="211">
        <f t="shared" si="18"/>
        <v>0</v>
      </c>
      <c r="Y83" s="211"/>
      <c r="Z83" s="211"/>
    </row>
    <row r="84" spans="1:26" s="193" customFormat="1" ht="12">
      <c r="A84" s="206" t="s">
        <v>237</v>
      </c>
      <c r="B84" s="209" t="s">
        <v>256</v>
      </c>
      <c r="C84" s="210" t="s">
        <v>395</v>
      </c>
      <c r="D84" s="208"/>
      <c r="E84" s="211"/>
      <c r="F84" s="211"/>
      <c r="G84" s="211"/>
      <c r="H84" s="211"/>
      <c r="I84" s="211"/>
      <c r="J84" s="211"/>
      <c r="K84" s="211">
        <f t="shared" si="16"/>
        <v>0</v>
      </c>
      <c r="L84" s="211"/>
      <c r="M84" s="211"/>
      <c r="N84" s="206" t="s">
        <v>237</v>
      </c>
      <c r="O84" s="209" t="s">
        <v>247</v>
      </c>
      <c r="P84" s="210" t="s">
        <v>372</v>
      </c>
      <c r="Q84" s="218"/>
      <c r="R84" s="211"/>
      <c r="S84" s="211"/>
      <c r="T84" s="211"/>
      <c r="U84" s="211">
        <f t="shared" si="15"/>
        <v>0</v>
      </c>
      <c r="V84" s="211"/>
      <c r="W84" s="211"/>
      <c r="X84" s="211">
        <f t="shared" si="18"/>
        <v>0</v>
      </c>
      <c r="Y84" s="211"/>
      <c r="Z84" s="211"/>
    </row>
    <row r="85" spans="1:26" s="193" customFormat="1" ht="12">
      <c r="A85" s="206" t="s">
        <v>237</v>
      </c>
      <c r="B85" s="209" t="s">
        <v>259</v>
      </c>
      <c r="C85" s="210" t="s">
        <v>396</v>
      </c>
      <c r="D85" s="208"/>
      <c r="E85" s="211"/>
      <c r="F85" s="211"/>
      <c r="G85" s="211"/>
      <c r="H85" s="211"/>
      <c r="I85" s="211"/>
      <c r="J85" s="211"/>
      <c r="K85" s="211">
        <f t="shared" si="16"/>
        <v>0</v>
      </c>
      <c r="L85" s="211"/>
      <c r="M85" s="211"/>
      <c r="N85" s="206" t="s">
        <v>237</v>
      </c>
      <c r="O85" s="209" t="s">
        <v>269</v>
      </c>
      <c r="P85" s="210" t="s">
        <v>286</v>
      </c>
      <c r="Q85" s="218"/>
      <c r="R85" s="211"/>
      <c r="S85" s="211"/>
      <c r="T85" s="211"/>
      <c r="U85" s="211">
        <f t="shared" si="15"/>
        <v>0</v>
      </c>
      <c r="V85" s="211"/>
      <c r="W85" s="211"/>
      <c r="X85" s="211">
        <f t="shared" si="18"/>
        <v>0</v>
      </c>
      <c r="Y85" s="211"/>
      <c r="Z85" s="211"/>
    </row>
    <row r="86" spans="1:26" s="193" customFormat="1" ht="12">
      <c r="A86" s="206" t="s">
        <v>237</v>
      </c>
      <c r="B86" s="209" t="s">
        <v>262</v>
      </c>
      <c r="C86" s="210" t="s">
        <v>397</v>
      </c>
      <c r="D86" s="208"/>
      <c r="E86" s="211"/>
      <c r="F86" s="211"/>
      <c r="G86" s="211"/>
      <c r="H86" s="211"/>
      <c r="I86" s="211"/>
      <c r="J86" s="211"/>
      <c r="K86" s="211">
        <f t="shared" si="16"/>
        <v>0</v>
      </c>
      <c r="L86" s="211"/>
      <c r="M86" s="211"/>
      <c r="N86" s="206" t="s">
        <v>237</v>
      </c>
      <c r="O86" s="209" t="s">
        <v>252</v>
      </c>
      <c r="P86" s="210" t="s">
        <v>294</v>
      </c>
      <c r="Q86" s="218"/>
      <c r="R86" s="211"/>
      <c r="S86" s="211"/>
      <c r="T86" s="211"/>
      <c r="U86" s="211">
        <f t="shared" si="15"/>
        <v>0</v>
      </c>
      <c r="V86" s="211"/>
      <c r="W86" s="211"/>
      <c r="X86" s="211">
        <f t="shared" si="18"/>
        <v>0</v>
      </c>
      <c r="Y86" s="211"/>
      <c r="Z86" s="211"/>
    </row>
    <row r="87" spans="1:26" s="193" customFormat="1" ht="12">
      <c r="A87" s="206" t="s">
        <v>237</v>
      </c>
      <c r="B87" s="209" t="s">
        <v>219</v>
      </c>
      <c r="C87" s="210" t="s">
        <v>398</v>
      </c>
      <c r="D87" s="208"/>
      <c r="E87" s="211"/>
      <c r="F87" s="211"/>
      <c r="G87" s="211"/>
      <c r="H87" s="211"/>
      <c r="I87" s="211"/>
      <c r="J87" s="211"/>
      <c r="K87" s="211">
        <f t="shared" si="16"/>
        <v>0</v>
      </c>
      <c r="L87" s="211"/>
      <c r="M87" s="211"/>
      <c r="N87" s="206" t="s">
        <v>237</v>
      </c>
      <c r="O87" s="209" t="s">
        <v>256</v>
      </c>
      <c r="P87" s="210" t="s">
        <v>377</v>
      </c>
      <c r="Q87" s="218"/>
      <c r="R87" s="211"/>
      <c r="S87" s="211"/>
      <c r="T87" s="211"/>
      <c r="U87" s="211">
        <f t="shared" si="15"/>
        <v>0</v>
      </c>
      <c r="V87" s="211"/>
      <c r="W87" s="211"/>
      <c r="X87" s="211">
        <f t="shared" si="18"/>
        <v>0</v>
      </c>
      <c r="Y87" s="211"/>
      <c r="Z87" s="211"/>
    </row>
    <row r="88" spans="1:26" s="193" customFormat="1" ht="12">
      <c r="A88" s="206" t="s">
        <v>237</v>
      </c>
      <c r="B88" s="209" t="s">
        <v>250</v>
      </c>
      <c r="C88" s="210" t="s">
        <v>399</v>
      </c>
      <c r="D88" s="208"/>
      <c r="E88" s="211"/>
      <c r="F88" s="211"/>
      <c r="G88" s="211"/>
      <c r="H88" s="211"/>
      <c r="I88" s="211"/>
      <c r="J88" s="211"/>
      <c r="K88" s="211">
        <f t="shared" si="16"/>
        <v>0</v>
      </c>
      <c r="L88" s="211"/>
      <c r="M88" s="211"/>
      <c r="N88" s="206" t="s">
        <v>237</v>
      </c>
      <c r="O88" s="209" t="s">
        <v>259</v>
      </c>
      <c r="P88" s="210" t="s">
        <v>379</v>
      </c>
      <c r="Q88" s="218"/>
      <c r="R88" s="211"/>
      <c r="S88" s="211"/>
      <c r="T88" s="211"/>
      <c r="U88" s="211">
        <f t="shared" si="15"/>
        <v>0</v>
      </c>
      <c r="V88" s="211"/>
      <c r="W88" s="211"/>
      <c r="X88" s="211">
        <f t="shared" si="18"/>
        <v>0</v>
      </c>
      <c r="Y88" s="211"/>
      <c r="Z88" s="211"/>
    </row>
    <row r="89" spans="1:26" s="193" customFormat="1" ht="12">
      <c r="A89" s="206"/>
      <c r="B89" s="209"/>
      <c r="C89" s="210"/>
      <c r="D89" s="218"/>
      <c r="E89" s="219"/>
      <c r="F89" s="211"/>
      <c r="G89" s="211"/>
      <c r="H89" s="211"/>
      <c r="I89" s="211"/>
      <c r="J89" s="211"/>
      <c r="K89" s="211"/>
      <c r="L89" s="211"/>
      <c r="M89" s="211"/>
      <c r="N89" s="206" t="s">
        <v>237</v>
      </c>
      <c r="O89" s="209" t="s">
        <v>262</v>
      </c>
      <c r="P89" s="210" t="s">
        <v>400</v>
      </c>
      <c r="Q89" s="218"/>
      <c r="R89" s="211"/>
      <c r="S89" s="211"/>
      <c r="T89" s="211"/>
      <c r="U89" s="211">
        <f t="shared" si="15"/>
        <v>0</v>
      </c>
      <c r="V89" s="211"/>
      <c r="W89" s="211"/>
      <c r="X89" s="211">
        <f t="shared" si="18"/>
        <v>0</v>
      </c>
      <c r="Y89" s="211"/>
      <c r="Z89" s="211"/>
    </row>
    <row r="90" spans="1:26" s="193" customFormat="1" ht="12">
      <c r="A90" s="206"/>
      <c r="B90" s="209"/>
      <c r="C90" s="210"/>
      <c r="D90" s="218"/>
      <c r="E90" s="211"/>
      <c r="F90" s="211"/>
      <c r="G90" s="211"/>
      <c r="H90" s="211"/>
      <c r="I90" s="211"/>
      <c r="J90" s="211"/>
      <c r="K90" s="211"/>
      <c r="L90" s="211"/>
      <c r="M90" s="211"/>
      <c r="N90" s="206" t="s">
        <v>237</v>
      </c>
      <c r="O90" s="209" t="s">
        <v>219</v>
      </c>
      <c r="P90" s="210" t="s">
        <v>401</v>
      </c>
      <c r="Q90" s="218"/>
      <c r="R90" s="211"/>
      <c r="S90" s="211"/>
      <c r="T90" s="211"/>
      <c r="U90" s="211">
        <f t="shared" si="15"/>
        <v>0</v>
      </c>
      <c r="V90" s="211"/>
      <c r="W90" s="211"/>
      <c r="X90" s="211">
        <f t="shared" si="18"/>
        <v>0</v>
      </c>
      <c r="Y90" s="211"/>
      <c r="Z90" s="211"/>
    </row>
    <row r="91" spans="1:26" s="193" customFormat="1" ht="12">
      <c r="A91" s="206"/>
      <c r="B91" s="209"/>
      <c r="C91" s="210"/>
      <c r="D91" s="218"/>
      <c r="E91" s="211"/>
      <c r="F91" s="211"/>
      <c r="G91" s="211"/>
      <c r="H91" s="211"/>
      <c r="I91" s="211"/>
      <c r="J91" s="211"/>
      <c r="K91" s="211"/>
      <c r="L91" s="211"/>
      <c r="M91" s="211"/>
      <c r="N91" s="206" t="s">
        <v>237</v>
      </c>
      <c r="O91" s="209" t="s">
        <v>220</v>
      </c>
      <c r="P91" s="210" t="s">
        <v>402</v>
      </c>
      <c r="Q91" s="218"/>
      <c r="R91" s="211"/>
      <c r="S91" s="211"/>
      <c r="T91" s="211"/>
      <c r="U91" s="211">
        <f t="shared" si="15"/>
        <v>0</v>
      </c>
      <c r="V91" s="211"/>
      <c r="W91" s="211"/>
      <c r="X91" s="211">
        <f t="shared" si="18"/>
        <v>0</v>
      </c>
      <c r="Y91" s="211"/>
      <c r="Z91" s="211"/>
    </row>
    <row r="92" spans="1:26" s="193" customFormat="1" ht="12">
      <c r="A92" s="206"/>
      <c r="B92" s="209"/>
      <c r="C92" s="210"/>
      <c r="D92" s="218"/>
      <c r="E92" s="211"/>
      <c r="F92" s="211"/>
      <c r="G92" s="211"/>
      <c r="H92" s="211"/>
      <c r="I92" s="211"/>
      <c r="J92" s="211"/>
      <c r="K92" s="211"/>
      <c r="L92" s="211"/>
      <c r="M92" s="211"/>
      <c r="N92" s="206" t="s">
        <v>237</v>
      </c>
      <c r="O92" s="209" t="s">
        <v>221</v>
      </c>
      <c r="P92" s="210" t="s">
        <v>403</v>
      </c>
      <c r="Q92" s="218"/>
      <c r="R92" s="211"/>
      <c r="S92" s="211"/>
      <c r="T92" s="211"/>
      <c r="U92" s="211">
        <f t="shared" si="15"/>
        <v>0</v>
      </c>
      <c r="V92" s="211"/>
      <c r="W92" s="211"/>
      <c r="X92" s="211">
        <f t="shared" si="18"/>
        <v>0</v>
      </c>
      <c r="Y92" s="211"/>
      <c r="Z92" s="211"/>
    </row>
    <row r="93" spans="1:26" s="193" customFormat="1" ht="12">
      <c r="A93" s="206"/>
      <c r="B93" s="209"/>
      <c r="C93" s="210"/>
      <c r="D93" s="218"/>
      <c r="E93" s="211"/>
      <c r="F93" s="211"/>
      <c r="G93" s="211"/>
      <c r="H93" s="211"/>
      <c r="I93" s="211"/>
      <c r="J93" s="211"/>
      <c r="K93" s="211"/>
      <c r="L93" s="211"/>
      <c r="M93" s="211"/>
      <c r="N93" s="206" t="s">
        <v>237</v>
      </c>
      <c r="O93" s="209" t="s">
        <v>222</v>
      </c>
      <c r="P93" s="210" t="s">
        <v>288</v>
      </c>
      <c r="Q93" s="218"/>
      <c r="R93" s="211"/>
      <c r="S93" s="211"/>
      <c r="T93" s="211"/>
      <c r="U93" s="211">
        <f t="shared" si="15"/>
        <v>0</v>
      </c>
      <c r="V93" s="211"/>
      <c r="W93" s="211"/>
      <c r="X93" s="211">
        <f t="shared" si="18"/>
        <v>0</v>
      </c>
      <c r="Y93" s="211"/>
      <c r="Z93" s="211"/>
    </row>
    <row r="94" spans="1:26" s="193" customFormat="1" ht="12">
      <c r="A94" s="206"/>
      <c r="B94" s="209"/>
      <c r="C94" s="210"/>
      <c r="D94" s="218"/>
      <c r="E94" s="211"/>
      <c r="F94" s="211"/>
      <c r="G94" s="211"/>
      <c r="H94" s="211"/>
      <c r="I94" s="211"/>
      <c r="J94" s="211"/>
      <c r="K94" s="211"/>
      <c r="L94" s="211"/>
      <c r="M94" s="211"/>
      <c r="N94" s="206" t="s">
        <v>237</v>
      </c>
      <c r="O94" s="209" t="s">
        <v>228</v>
      </c>
      <c r="P94" s="210" t="s">
        <v>382</v>
      </c>
      <c r="Q94" s="218"/>
      <c r="R94" s="211"/>
      <c r="S94" s="211"/>
      <c r="T94" s="211"/>
      <c r="U94" s="211">
        <f t="shared" si="15"/>
        <v>0</v>
      </c>
      <c r="V94" s="211"/>
      <c r="W94" s="211"/>
      <c r="X94" s="211">
        <f t="shared" si="18"/>
        <v>0</v>
      </c>
      <c r="Y94" s="211"/>
      <c r="Z94" s="211"/>
    </row>
    <row r="95" spans="1:26" s="193" customFormat="1" ht="12">
      <c r="A95" s="206"/>
      <c r="B95" s="209"/>
      <c r="C95" s="210"/>
      <c r="D95" s="218"/>
      <c r="E95" s="211"/>
      <c r="F95" s="211"/>
      <c r="G95" s="211"/>
      <c r="H95" s="211"/>
      <c r="I95" s="211"/>
      <c r="J95" s="211"/>
      <c r="K95" s="211"/>
      <c r="L95" s="211"/>
      <c r="M95" s="211"/>
      <c r="N95" s="206" t="s">
        <v>237</v>
      </c>
      <c r="O95" s="209" t="s">
        <v>230</v>
      </c>
      <c r="P95" s="210" t="s">
        <v>384</v>
      </c>
      <c r="Q95" s="218"/>
      <c r="R95" s="211"/>
      <c r="S95" s="211"/>
      <c r="T95" s="211"/>
      <c r="U95" s="211">
        <f t="shared" si="15"/>
        <v>0</v>
      </c>
      <c r="V95" s="211"/>
      <c r="W95" s="211"/>
      <c r="X95" s="211">
        <f t="shared" si="18"/>
        <v>0</v>
      </c>
      <c r="Y95" s="211"/>
      <c r="Z95" s="211"/>
    </row>
    <row r="96" spans="1:26" s="193" customFormat="1" ht="12">
      <c r="A96" s="206"/>
      <c r="B96" s="209"/>
      <c r="C96" s="210"/>
      <c r="D96" s="218"/>
      <c r="E96" s="211"/>
      <c r="F96" s="211"/>
      <c r="G96" s="211"/>
      <c r="H96" s="211"/>
      <c r="I96" s="211"/>
      <c r="J96" s="211"/>
      <c r="K96" s="211"/>
      <c r="L96" s="211"/>
      <c r="M96" s="211"/>
      <c r="N96" s="206" t="s">
        <v>237</v>
      </c>
      <c r="O96" s="209" t="s">
        <v>231</v>
      </c>
      <c r="P96" s="210" t="s">
        <v>386</v>
      </c>
      <c r="Q96" s="218"/>
      <c r="R96" s="211"/>
      <c r="S96" s="211"/>
      <c r="T96" s="211"/>
      <c r="U96" s="211">
        <f t="shared" si="15"/>
        <v>0</v>
      </c>
      <c r="V96" s="211"/>
      <c r="W96" s="211"/>
      <c r="X96" s="211">
        <f t="shared" si="18"/>
        <v>0</v>
      </c>
      <c r="Y96" s="211"/>
      <c r="Z96" s="211"/>
    </row>
    <row r="97" spans="1:26" s="193" customFormat="1" ht="12">
      <c r="A97" s="206"/>
      <c r="B97" s="209"/>
      <c r="C97" s="210"/>
      <c r="D97" s="218"/>
      <c r="E97" s="211"/>
      <c r="F97" s="211"/>
      <c r="G97" s="211"/>
      <c r="H97" s="211"/>
      <c r="I97" s="211"/>
      <c r="J97" s="211"/>
      <c r="K97" s="211"/>
      <c r="L97" s="211"/>
      <c r="M97" s="211"/>
      <c r="N97" s="206" t="s">
        <v>237</v>
      </c>
      <c r="O97" s="209" t="s">
        <v>250</v>
      </c>
      <c r="P97" s="210" t="s">
        <v>296</v>
      </c>
      <c r="Q97" s="218"/>
      <c r="R97" s="211"/>
      <c r="S97" s="211"/>
      <c r="T97" s="211"/>
      <c r="U97" s="211">
        <f t="shared" si="15"/>
        <v>0</v>
      </c>
      <c r="V97" s="211"/>
      <c r="W97" s="211"/>
      <c r="X97" s="211">
        <f t="shared" si="18"/>
        <v>0</v>
      </c>
      <c r="Y97" s="211"/>
      <c r="Z97" s="211"/>
    </row>
    <row r="98" spans="1:26" s="193" customFormat="1" ht="12">
      <c r="A98" s="206"/>
      <c r="B98" s="209"/>
      <c r="C98" s="210"/>
      <c r="D98" s="218"/>
      <c r="E98" s="211"/>
      <c r="F98" s="211"/>
      <c r="G98" s="211"/>
      <c r="H98" s="211"/>
      <c r="I98" s="211"/>
      <c r="J98" s="211"/>
      <c r="K98" s="211"/>
      <c r="L98" s="211"/>
      <c r="M98" s="211"/>
      <c r="N98" s="206" t="s">
        <v>404</v>
      </c>
      <c r="O98" s="206" t="s">
        <v>237</v>
      </c>
      <c r="P98" s="207" t="s">
        <v>405</v>
      </c>
      <c r="Q98" s="208"/>
      <c r="R98" s="208"/>
      <c r="S98" s="208"/>
      <c r="T98" s="208"/>
      <c r="U98" s="208">
        <f aca="true" t="shared" si="19" ref="U98:Z98">SUM(U99:U100)</f>
        <v>0</v>
      </c>
      <c r="V98" s="208">
        <f t="shared" si="19"/>
        <v>0</v>
      </c>
      <c r="W98" s="208">
        <f t="shared" si="19"/>
        <v>0</v>
      </c>
      <c r="X98" s="208">
        <f t="shared" si="19"/>
        <v>0</v>
      </c>
      <c r="Y98" s="208">
        <f t="shared" si="19"/>
        <v>0</v>
      </c>
      <c r="Z98" s="208">
        <f t="shared" si="19"/>
        <v>0</v>
      </c>
    </row>
    <row r="99" spans="1:26" s="193" customFormat="1" ht="12">
      <c r="A99" s="206"/>
      <c r="B99" s="209"/>
      <c r="C99" s="210"/>
      <c r="D99" s="218"/>
      <c r="E99" s="211"/>
      <c r="F99" s="211"/>
      <c r="G99" s="211"/>
      <c r="H99" s="211"/>
      <c r="I99" s="211"/>
      <c r="J99" s="211"/>
      <c r="K99" s="211"/>
      <c r="L99" s="211"/>
      <c r="M99" s="211"/>
      <c r="N99" s="206" t="s">
        <v>237</v>
      </c>
      <c r="O99" s="209" t="s">
        <v>241</v>
      </c>
      <c r="P99" s="210" t="s">
        <v>406</v>
      </c>
      <c r="Q99" s="218"/>
      <c r="R99" s="211"/>
      <c r="S99" s="211"/>
      <c r="T99" s="211"/>
      <c r="U99" s="211">
        <f t="shared" si="15"/>
        <v>0</v>
      </c>
      <c r="V99" s="211"/>
      <c r="W99" s="211"/>
      <c r="X99" s="211">
        <f aca="true" t="shared" si="20" ref="X99:X106">SUM(Y99:Z99)</f>
        <v>0</v>
      </c>
      <c r="Y99" s="211"/>
      <c r="Z99" s="211"/>
    </row>
    <row r="100" spans="1:26" s="193" customFormat="1" ht="12">
      <c r="A100" s="206"/>
      <c r="B100" s="209"/>
      <c r="C100" s="210"/>
      <c r="D100" s="218"/>
      <c r="E100" s="211"/>
      <c r="F100" s="211"/>
      <c r="G100" s="211"/>
      <c r="H100" s="211"/>
      <c r="I100" s="211"/>
      <c r="J100" s="211"/>
      <c r="K100" s="211"/>
      <c r="L100" s="211"/>
      <c r="M100" s="211"/>
      <c r="N100" s="206" t="s">
        <v>237</v>
      </c>
      <c r="O100" s="209" t="s">
        <v>250</v>
      </c>
      <c r="P100" s="210" t="s">
        <v>329</v>
      </c>
      <c r="Q100" s="218"/>
      <c r="R100" s="211"/>
      <c r="S100" s="211"/>
      <c r="T100" s="211"/>
      <c r="U100" s="211">
        <f t="shared" si="15"/>
        <v>0</v>
      </c>
      <c r="V100" s="211"/>
      <c r="W100" s="211"/>
      <c r="X100" s="211">
        <f t="shared" si="20"/>
        <v>0</v>
      </c>
      <c r="Y100" s="211"/>
      <c r="Z100" s="211"/>
    </row>
    <row r="101" spans="1:26" s="193" customFormat="1" ht="12">
      <c r="A101" s="206"/>
      <c r="B101" s="209"/>
      <c r="C101" s="210"/>
      <c r="D101" s="218"/>
      <c r="E101" s="211"/>
      <c r="F101" s="211"/>
      <c r="G101" s="211"/>
      <c r="H101" s="211"/>
      <c r="I101" s="211"/>
      <c r="J101" s="211"/>
      <c r="K101" s="211"/>
      <c r="L101" s="211"/>
      <c r="M101" s="211"/>
      <c r="N101" s="206" t="s">
        <v>407</v>
      </c>
      <c r="O101" s="206" t="s">
        <v>237</v>
      </c>
      <c r="P101" s="207" t="s">
        <v>321</v>
      </c>
      <c r="Q101" s="208"/>
      <c r="R101" s="208"/>
      <c r="S101" s="208"/>
      <c r="T101" s="208"/>
      <c r="U101" s="208">
        <f aca="true" t="shared" si="21" ref="U101:Z101">SUM(U102:U106)</f>
        <v>0</v>
      </c>
      <c r="V101" s="208">
        <f t="shared" si="21"/>
        <v>0</v>
      </c>
      <c r="W101" s="208">
        <f t="shared" si="21"/>
        <v>0</v>
      </c>
      <c r="X101" s="208">
        <f t="shared" si="21"/>
        <v>0</v>
      </c>
      <c r="Y101" s="208">
        <f t="shared" si="21"/>
        <v>0</v>
      </c>
      <c r="Z101" s="208">
        <f t="shared" si="21"/>
        <v>0</v>
      </c>
    </row>
    <row r="102" spans="1:26" s="193" customFormat="1" ht="12">
      <c r="A102" s="206"/>
      <c r="B102" s="209"/>
      <c r="C102" s="210"/>
      <c r="D102" s="218"/>
      <c r="E102" s="211"/>
      <c r="F102" s="211"/>
      <c r="G102" s="211"/>
      <c r="H102" s="211"/>
      <c r="I102" s="211"/>
      <c r="J102" s="211"/>
      <c r="K102" s="211"/>
      <c r="L102" s="211"/>
      <c r="M102" s="211"/>
      <c r="N102" s="206" t="s">
        <v>237</v>
      </c>
      <c r="O102" s="209" t="s">
        <v>241</v>
      </c>
      <c r="P102" s="210" t="s">
        <v>406</v>
      </c>
      <c r="Q102" s="218"/>
      <c r="R102" s="211"/>
      <c r="S102" s="211"/>
      <c r="T102" s="211"/>
      <c r="U102" s="211">
        <f t="shared" si="15"/>
        <v>0</v>
      </c>
      <c r="V102" s="211"/>
      <c r="W102" s="211"/>
      <c r="X102" s="211">
        <f t="shared" si="20"/>
        <v>0</v>
      </c>
      <c r="Y102" s="211"/>
      <c r="Z102" s="211"/>
    </row>
    <row r="103" spans="1:26" s="193" customFormat="1" ht="12">
      <c r="A103" s="206"/>
      <c r="B103" s="209"/>
      <c r="C103" s="210"/>
      <c r="D103" s="218"/>
      <c r="E103" s="211"/>
      <c r="F103" s="211"/>
      <c r="G103" s="211"/>
      <c r="H103" s="211"/>
      <c r="I103" s="211"/>
      <c r="J103" s="211"/>
      <c r="K103" s="211"/>
      <c r="L103" s="211"/>
      <c r="M103" s="211"/>
      <c r="N103" s="206" t="s">
        <v>237</v>
      </c>
      <c r="O103" s="209" t="s">
        <v>247</v>
      </c>
      <c r="P103" s="210" t="s">
        <v>338</v>
      </c>
      <c r="Q103" s="218"/>
      <c r="R103" s="211"/>
      <c r="S103" s="211"/>
      <c r="T103" s="211"/>
      <c r="U103" s="211">
        <f t="shared" si="15"/>
        <v>0</v>
      </c>
      <c r="V103" s="211"/>
      <c r="W103" s="211"/>
      <c r="X103" s="211">
        <f t="shared" si="20"/>
        <v>0</v>
      </c>
      <c r="Y103" s="211"/>
      <c r="Z103" s="211"/>
    </row>
    <row r="104" spans="1:26" s="193" customFormat="1" ht="12">
      <c r="A104" s="206"/>
      <c r="B104" s="209"/>
      <c r="C104" s="210"/>
      <c r="D104" s="218"/>
      <c r="E104" s="211"/>
      <c r="F104" s="211"/>
      <c r="G104" s="211"/>
      <c r="H104" s="211"/>
      <c r="I104" s="211"/>
      <c r="J104" s="211"/>
      <c r="K104" s="211"/>
      <c r="L104" s="211"/>
      <c r="M104" s="211"/>
      <c r="N104" s="206" t="s">
        <v>237</v>
      </c>
      <c r="O104" s="209" t="s">
        <v>266</v>
      </c>
      <c r="P104" s="210" t="s">
        <v>323</v>
      </c>
      <c r="Q104" s="218"/>
      <c r="R104" s="211"/>
      <c r="S104" s="211"/>
      <c r="T104" s="211"/>
      <c r="U104" s="211">
        <f t="shared" si="15"/>
        <v>0</v>
      </c>
      <c r="V104" s="211"/>
      <c r="W104" s="211"/>
      <c r="X104" s="211">
        <f t="shared" si="20"/>
        <v>0</v>
      </c>
      <c r="Y104" s="211"/>
      <c r="Z104" s="211"/>
    </row>
    <row r="105" spans="1:26" s="193" customFormat="1" ht="12">
      <c r="A105" s="206"/>
      <c r="B105" s="209"/>
      <c r="C105" s="210"/>
      <c r="D105" s="218"/>
      <c r="E105" s="211"/>
      <c r="F105" s="211"/>
      <c r="G105" s="211"/>
      <c r="H105" s="211"/>
      <c r="I105" s="211"/>
      <c r="J105" s="211"/>
      <c r="K105" s="211"/>
      <c r="L105" s="211"/>
      <c r="M105" s="211"/>
      <c r="N105" s="206" t="s">
        <v>237</v>
      </c>
      <c r="O105" s="209" t="s">
        <v>269</v>
      </c>
      <c r="P105" s="210" t="s">
        <v>326</v>
      </c>
      <c r="Q105" s="218"/>
      <c r="R105" s="211"/>
      <c r="S105" s="211"/>
      <c r="T105" s="211"/>
      <c r="U105" s="211">
        <f t="shared" si="15"/>
        <v>0</v>
      </c>
      <c r="V105" s="211"/>
      <c r="W105" s="211"/>
      <c r="X105" s="211">
        <f t="shared" si="20"/>
        <v>0</v>
      </c>
      <c r="Y105" s="211"/>
      <c r="Z105" s="211"/>
    </row>
    <row r="106" spans="1:26" s="193" customFormat="1" ht="12">
      <c r="A106" s="206"/>
      <c r="B106" s="209"/>
      <c r="C106" s="210"/>
      <c r="D106" s="218">
        <f aca="true" t="shared" si="22" ref="D106:D117">E106+H106+K106</f>
        <v>0</v>
      </c>
      <c r="E106" s="211"/>
      <c r="F106" s="211"/>
      <c r="G106" s="211"/>
      <c r="H106" s="211"/>
      <c r="I106" s="211"/>
      <c r="J106" s="211"/>
      <c r="K106" s="211"/>
      <c r="L106" s="211"/>
      <c r="M106" s="211"/>
      <c r="N106" s="206" t="s">
        <v>237</v>
      </c>
      <c r="O106" s="209" t="s">
        <v>250</v>
      </c>
      <c r="P106" s="210" t="s">
        <v>329</v>
      </c>
      <c r="Q106" s="218">
        <f aca="true" t="shared" si="23" ref="Q106:Q117">R106+U106+X106</f>
        <v>0</v>
      </c>
      <c r="R106" s="211">
        <f>SUM(S106:T106)</f>
        <v>0</v>
      </c>
      <c r="S106" s="211"/>
      <c r="T106" s="211"/>
      <c r="U106" s="211">
        <f t="shared" si="15"/>
        <v>0</v>
      </c>
      <c r="V106" s="211"/>
      <c r="W106" s="211"/>
      <c r="X106" s="211">
        <f t="shared" si="20"/>
        <v>0</v>
      </c>
      <c r="Y106" s="211"/>
      <c r="Z106" s="211"/>
    </row>
    <row r="107" spans="1:26" s="193" customFormat="1" ht="12">
      <c r="A107" s="206"/>
      <c r="B107" s="209"/>
      <c r="C107" s="210"/>
      <c r="D107" s="218">
        <f t="shared" si="22"/>
        <v>0</v>
      </c>
      <c r="E107" s="211"/>
      <c r="F107" s="211"/>
      <c r="G107" s="211"/>
      <c r="H107" s="211"/>
      <c r="I107" s="211"/>
      <c r="J107" s="211"/>
      <c r="K107" s="211"/>
      <c r="L107" s="211"/>
      <c r="M107" s="211"/>
      <c r="N107" s="206" t="s">
        <v>408</v>
      </c>
      <c r="O107" s="206" t="s">
        <v>237</v>
      </c>
      <c r="P107" s="207" t="s">
        <v>353</v>
      </c>
      <c r="Q107" s="208">
        <f>SUM(Q108:Q110)</f>
        <v>0</v>
      </c>
      <c r="R107" s="208">
        <f>SUM(R108:R110)</f>
        <v>0</v>
      </c>
      <c r="S107" s="208">
        <f aca="true" t="shared" si="24" ref="S107:Z107">SUM(S108:S110)</f>
        <v>0</v>
      </c>
      <c r="T107" s="208">
        <f t="shared" si="24"/>
        <v>0</v>
      </c>
      <c r="U107" s="208">
        <f t="shared" si="24"/>
        <v>0</v>
      </c>
      <c r="V107" s="208">
        <f t="shared" si="24"/>
        <v>0</v>
      </c>
      <c r="W107" s="208">
        <f t="shared" si="24"/>
        <v>0</v>
      </c>
      <c r="X107" s="208">
        <f t="shared" si="24"/>
        <v>0</v>
      </c>
      <c r="Y107" s="208">
        <f t="shared" si="24"/>
        <v>0</v>
      </c>
      <c r="Z107" s="208">
        <f t="shared" si="24"/>
        <v>0</v>
      </c>
    </row>
    <row r="108" spans="1:26" s="193" customFormat="1" ht="12">
      <c r="A108" s="206"/>
      <c r="B108" s="209"/>
      <c r="C108" s="210"/>
      <c r="D108" s="218">
        <f t="shared" si="22"/>
        <v>0</v>
      </c>
      <c r="E108" s="211"/>
      <c r="F108" s="211"/>
      <c r="G108" s="211"/>
      <c r="H108" s="211"/>
      <c r="I108" s="211"/>
      <c r="J108" s="211"/>
      <c r="K108" s="211"/>
      <c r="L108" s="211"/>
      <c r="M108" s="211"/>
      <c r="N108" s="206" t="s">
        <v>237</v>
      </c>
      <c r="O108" s="209" t="s">
        <v>244</v>
      </c>
      <c r="P108" s="210" t="s">
        <v>355</v>
      </c>
      <c r="Q108" s="218">
        <f t="shared" si="23"/>
        <v>0</v>
      </c>
      <c r="R108" s="211">
        <f>SUM(S108:T108)</f>
        <v>0</v>
      </c>
      <c r="S108" s="211"/>
      <c r="T108" s="211"/>
      <c r="U108" s="211">
        <f t="shared" si="15"/>
        <v>0</v>
      </c>
      <c r="V108" s="211"/>
      <c r="W108" s="211"/>
      <c r="X108" s="211">
        <f>SUM(Y108:Z108)</f>
        <v>0</v>
      </c>
      <c r="Y108" s="211"/>
      <c r="Z108" s="211"/>
    </row>
    <row r="109" spans="1:26" s="193" customFormat="1" ht="12">
      <c r="A109" s="206"/>
      <c r="B109" s="209"/>
      <c r="C109" s="210"/>
      <c r="D109" s="218">
        <f t="shared" si="22"/>
        <v>0</v>
      </c>
      <c r="E109" s="211"/>
      <c r="F109" s="211"/>
      <c r="G109" s="211"/>
      <c r="H109" s="211"/>
      <c r="I109" s="211"/>
      <c r="J109" s="211"/>
      <c r="K109" s="211"/>
      <c r="L109" s="211"/>
      <c r="M109" s="211"/>
      <c r="N109" s="206" t="s">
        <v>237</v>
      </c>
      <c r="O109" s="209" t="s">
        <v>247</v>
      </c>
      <c r="P109" s="210" t="s">
        <v>357</v>
      </c>
      <c r="Q109" s="218">
        <f t="shared" si="23"/>
        <v>0</v>
      </c>
      <c r="R109" s="211">
        <f>SUM(S109:T109)</f>
        <v>0</v>
      </c>
      <c r="S109" s="211"/>
      <c r="T109" s="211"/>
      <c r="U109" s="211">
        <f t="shared" si="15"/>
        <v>0</v>
      </c>
      <c r="V109" s="211"/>
      <c r="W109" s="211"/>
      <c r="X109" s="211">
        <f>SUM(Y109:Z109)</f>
        <v>0</v>
      </c>
      <c r="Y109" s="211"/>
      <c r="Z109" s="211"/>
    </row>
    <row r="110" spans="1:26" s="193" customFormat="1" ht="12">
      <c r="A110" s="206"/>
      <c r="B110" s="209"/>
      <c r="C110" s="210"/>
      <c r="D110" s="218">
        <f t="shared" si="22"/>
        <v>0</v>
      </c>
      <c r="E110" s="211"/>
      <c r="F110" s="211"/>
      <c r="G110" s="211"/>
      <c r="H110" s="211"/>
      <c r="I110" s="211"/>
      <c r="J110" s="211"/>
      <c r="K110" s="211"/>
      <c r="L110" s="211"/>
      <c r="M110" s="211"/>
      <c r="N110" s="206" t="s">
        <v>237</v>
      </c>
      <c r="O110" s="209" t="s">
        <v>266</v>
      </c>
      <c r="P110" s="210" t="s">
        <v>360</v>
      </c>
      <c r="Q110" s="218">
        <f t="shared" si="23"/>
        <v>0</v>
      </c>
      <c r="R110" s="211">
        <f>SUM(S110:T110)</f>
        <v>0</v>
      </c>
      <c r="S110" s="211"/>
      <c r="T110" s="211"/>
      <c r="U110" s="211">
        <f t="shared" si="15"/>
        <v>0</v>
      </c>
      <c r="V110" s="211"/>
      <c r="W110" s="211"/>
      <c r="X110" s="211">
        <f>SUM(Y110:Z110)</f>
        <v>0</v>
      </c>
      <c r="Y110" s="211"/>
      <c r="Z110" s="211"/>
    </row>
    <row r="111" spans="1:26" s="193" customFormat="1" ht="12">
      <c r="A111" s="206"/>
      <c r="B111" s="209"/>
      <c r="C111" s="210"/>
      <c r="D111" s="218">
        <f t="shared" si="22"/>
        <v>0</v>
      </c>
      <c r="E111" s="211"/>
      <c r="F111" s="211"/>
      <c r="G111" s="211"/>
      <c r="H111" s="211"/>
      <c r="I111" s="211"/>
      <c r="J111" s="211"/>
      <c r="K111" s="211"/>
      <c r="L111" s="211"/>
      <c r="M111" s="211"/>
      <c r="N111" s="206" t="s">
        <v>409</v>
      </c>
      <c r="O111" s="206" t="s">
        <v>237</v>
      </c>
      <c r="P111" s="207" t="s">
        <v>80</v>
      </c>
      <c r="Q111" s="208">
        <f>SUM(Q112:Q116)</f>
        <v>0</v>
      </c>
      <c r="R111" s="208">
        <f>SUM(R112:R116)</f>
        <v>0</v>
      </c>
      <c r="S111" s="208">
        <f aca="true" t="shared" si="25" ref="S111:Z111">SUM(S112:S116)</f>
        <v>0</v>
      </c>
      <c r="T111" s="208">
        <f t="shared" si="25"/>
        <v>0</v>
      </c>
      <c r="U111" s="208">
        <f t="shared" si="25"/>
        <v>0</v>
      </c>
      <c r="V111" s="208">
        <f t="shared" si="25"/>
        <v>0</v>
      </c>
      <c r="W111" s="208">
        <f t="shared" si="25"/>
        <v>0</v>
      </c>
      <c r="X111" s="208">
        <f t="shared" si="25"/>
        <v>0</v>
      </c>
      <c r="Y111" s="208">
        <f t="shared" si="25"/>
        <v>0</v>
      </c>
      <c r="Z111" s="208">
        <f t="shared" si="25"/>
        <v>0</v>
      </c>
    </row>
    <row r="112" spans="1:26" s="193" customFormat="1" ht="12">
      <c r="A112" s="206"/>
      <c r="B112" s="209"/>
      <c r="C112" s="210"/>
      <c r="D112" s="218">
        <f t="shared" si="22"/>
        <v>0</v>
      </c>
      <c r="E112" s="211"/>
      <c r="F112" s="211"/>
      <c r="G112" s="211"/>
      <c r="H112" s="211"/>
      <c r="I112" s="211"/>
      <c r="J112" s="211"/>
      <c r="K112" s="211"/>
      <c r="L112" s="211"/>
      <c r="M112" s="211"/>
      <c r="N112" s="206" t="s">
        <v>237</v>
      </c>
      <c r="O112" s="209" t="s">
        <v>256</v>
      </c>
      <c r="P112" s="210" t="s">
        <v>395</v>
      </c>
      <c r="Q112" s="218">
        <f t="shared" si="23"/>
        <v>0</v>
      </c>
      <c r="R112" s="211">
        <f aca="true" t="shared" si="26" ref="R112:R117">SUM(S112:T112)</f>
        <v>0</v>
      </c>
      <c r="S112" s="211"/>
      <c r="T112" s="211"/>
      <c r="U112" s="211">
        <f t="shared" si="15"/>
        <v>0</v>
      </c>
      <c r="V112" s="211"/>
      <c r="W112" s="211"/>
      <c r="X112" s="211">
        <f aca="true" t="shared" si="27" ref="X112:X117">SUM(Y112:Z112)</f>
        <v>0</v>
      </c>
      <c r="Y112" s="211"/>
      <c r="Z112" s="211"/>
    </row>
    <row r="113" spans="1:26" s="193" customFormat="1" ht="12">
      <c r="A113" s="206"/>
      <c r="B113" s="209"/>
      <c r="C113" s="210"/>
      <c r="D113" s="218">
        <f t="shared" si="22"/>
        <v>0</v>
      </c>
      <c r="E113" s="211"/>
      <c r="F113" s="211"/>
      <c r="G113" s="211"/>
      <c r="H113" s="211"/>
      <c r="I113" s="211"/>
      <c r="J113" s="211"/>
      <c r="K113" s="211"/>
      <c r="L113" s="211"/>
      <c r="M113" s="211"/>
      <c r="N113" s="206" t="s">
        <v>237</v>
      </c>
      <c r="O113" s="209" t="s">
        <v>259</v>
      </c>
      <c r="P113" s="210" t="s">
        <v>396</v>
      </c>
      <c r="Q113" s="218">
        <f t="shared" si="23"/>
        <v>0</v>
      </c>
      <c r="R113" s="211">
        <f t="shared" si="26"/>
        <v>0</v>
      </c>
      <c r="S113" s="211"/>
      <c r="T113" s="211"/>
      <c r="U113" s="211">
        <f t="shared" si="15"/>
        <v>0</v>
      </c>
      <c r="V113" s="211"/>
      <c r="W113" s="211"/>
      <c r="X113" s="211">
        <f t="shared" si="27"/>
        <v>0</v>
      </c>
      <c r="Y113" s="211"/>
      <c r="Z113" s="211"/>
    </row>
    <row r="114" spans="1:26" s="193" customFormat="1" ht="12">
      <c r="A114" s="206"/>
      <c r="B114" s="209"/>
      <c r="C114" s="210"/>
      <c r="D114" s="218">
        <f t="shared" si="22"/>
        <v>0</v>
      </c>
      <c r="E114" s="211"/>
      <c r="F114" s="211"/>
      <c r="G114" s="211"/>
      <c r="H114" s="211"/>
      <c r="I114" s="211"/>
      <c r="J114" s="211"/>
      <c r="K114" s="211"/>
      <c r="L114" s="211"/>
      <c r="M114" s="211"/>
      <c r="N114" s="206" t="s">
        <v>237</v>
      </c>
      <c r="O114" s="209" t="s">
        <v>262</v>
      </c>
      <c r="P114" s="210" t="s">
        <v>397</v>
      </c>
      <c r="Q114" s="218">
        <f t="shared" si="23"/>
        <v>0</v>
      </c>
      <c r="R114" s="211">
        <f t="shared" si="26"/>
        <v>0</v>
      </c>
      <c r="S114" s="211"/>
      <c r="T114" s="211"/>
      <c r="U114" s="211">
        <f t="shared" si="15"/>
        <v>0</v>
      </c>
      <c r="V114" s="211"/>
      <c r="W114" s="211"/>
      <c r="X114" s="211">
        <f t="shared" si="27"/>
        <v>0</v>
      </c>
      <c r="Y114" s="211"/>
      <c r="Z114" s="211"/>
    </row>
    <row r="115" spans="1:26" s="193" customFormat="1" ht="12">
      <c r="A115" s="206"/>
      <c r="B115" s="209"/>
      <c r="C115" s="210"/>
      <c r="D115" s="218">
        <f t="shared" si="22"/>
        <v>0</v>
      </c>
      <c r="E115" s="211"/>
      <c r="F115" s="211"/>
      <c r="G115" s="211"/>
      <c r="H115" s="211"/>
      <c r="I115" s="211"/>
      <c r="J115" s="211"/>
      <c r="K115" s="211"/>
      <c r="L115" s="211"/>
      <c r="M115" s="211"/>
      <c r="N115" s="206" t="s">
        <v>237</v>
      </c>
      <c r="O115" s="209" t="s">
        <v>219</v>
      </c>
      <c r="P115" s="210" t="s">
        <v>398</v>
      </c>
      <c r="Q115" s="218">
        <f t="shared" si="23"/>
        <v>0</v>
      </c>
      <c r="R115" s="211">
        <f t="shared" si="26"/>
        <v>0</v>
      </c>
      <c r="S115" s="211"/>
      <c r="T115" s="211"/>
      <c r="U115" s="211">
        <f t="shared" si="15"/>
        <v>0</v>
      </c>
      <c r="V115" s="211"/>
      <c r="W115" s="211"/>
      <c r="X115" s="211">
        <f t="shared" si="27"/>
        <v>0</v>
      </c>
      <c r="Y115" s="211"/>
      <c r="Z115" s="211"/>
    </row>
    <row r="116" spans="1:26" s="193" customFormat="1" ht="12">
      <c r="A116" s="206"/>
      <c r="B116" s="209"/>
      <c r="C116" s="210"/>
      <c r="D116" s="218">
        <f t="shared" si="22"/>
        <v>0</v>
      </c>
      <c r="E116" s="211"/>
      <c r="F116" s="211"/>
      <c r="G116" s="211"/>
      <c r="H116" s="211"/>
      <c r="I116" s="211"/>
      <c r="J116" s="211"/>
      <c r="K116" s="211"/>
      <c r="L116" s="211"/>
      <c r="M116" s="211"/>
      <c r="N116" s="206" t="s">
        <v>237</v>
      </c>
      <c r="O116" s="209" t="s">
        <v>250</v>
      </c>
      <c r="P116" s="210" t="s">
        <v>399</v>
      </c>
      <c r="Q116" s="218">
        <f t="shared" si="23"/>
        <v>0</v>
      </c>
      <c r="R116" s="211">
        <f t="shared" si="26"/>
        <v>0</v>
      </c>
      <c r="S116" s="211"/>
      <c r="T116" s="211"/>
      <c r="U116" s="211">
        <f t="shared" si="15"/>
        <v>0</v>
      </c>
      <c r="V116" s="211"/>
      <c r="W116" s="211"/>
      <c r="X116" s="211">
        <f t="shared" si="27"/>
        <v>0</v>
      </c>
      <c r="Y116" s="211"/>
      <c r="Z116" s="211"/>
    </row>
    <row r="117" spans="1:26" s="193" customFormat="1" ht="14.25" customHeight="1">
      <c r="A117" s="220" t="s">
        <v>410</v>
      </c>
      <c r="B117" s="220"/>
      <c r="C117" s="220"/>
      <c r="D117" s="208">
        <f t="shared" si="22"/>
        <v>7577.24</v>
      </c>
      <c r="E117" s="221">
        <f>SUM(F117:G117)</f>
        <v>0</v>
      </c>
      <c r="F117" s="221">
        <f>F8+F13+F24+F32+F39+F43+F46+F50+F55+F61+F65+F70+F73+F80+F83</f>
        <v>0</v>
      </c>
      <c r="G117" s="221">
        <f>G8+G13+G24+G32+G39+G43+G46+G50+G55+G61+G65+G70+G73+G80+G83</f>
        <v>0</v>
      </c>
      <c r="H117" s="221">
        <f>SUM(I117:J117)</f>
        <v>0</v>
      </c>
      <c r="I117" s="221">
        <f>I8+I13+I24+I32+I39+I43+I46+I50+I55+I61+I65+I70+I73+I80+I83</f>
        <v>0</v>
      </c>
      <c r="J117" s="221">
        <f>J8+J13+J24+J32+J39+J43+J46+J50+J55+J61+J65+J70+J73+J80+J83</f>
        <v>0</v>
      </c>
      <c r="K117" s="221">
        <f>SUM(L117:M117)</f>
        <v>7577.24</v>
      </c>
      <c r="L117" s="221">
        <f>L8+L13+L24+L32+L39+L43+L46+L50+L55+L61+L65+L70+L73+L80+L83</f>
        <v>7515</v>
      </c>
      <c r="M117" s="221">
        <f>M8+M13+M24+M32+M39+M43+M46+M50+M55+M61+M65+M70+M73+M80+M83</f>
        <v>62.24</v>
      </c>
      <c r="N117" s="220" t="s">
        <v>47</v>
      </c>
      <c r="O117" s="220"/>
      <c r="P117" s="220"/>
      <c r="Q117" s="208">
        <f t="shared" si="23"/>
        <v>7577.239999999999</v>
      </c>
      <c r="R117" s="221">
        <f t="shared" si="26"/>
        <v>7577.239999999999</v>
      </c>
      <c r="S117" s="221">
        <f>S8+S22+S50+S63+S68+S81+S98+S101+S107+S111</f>
        <v>7514.999999999999</v>
      </c>
      <c r="T117" s="221">
        <f>T8+T22+T50+T63+T68+T81+T98+T101+T107+T111</f>
        <v>62.24</v>
      </c>
      <c r="U117" s="221">
        <f t="shared" si="15"/>
        <v>0</v>
      </c>
      <c r="V117" s="221">
        <f>V8+V22+V50+V63+V68+V81+V98+V101+V107+V111</f>
        <v>0</v>
      </c>
      <c r="W117" s="221">
        <f>W8+W22+W50+W63+W68+W81+W98+W101+W107+W111</f>
        <v>0</v>
      </c>
      <c r="X117" s="221">
        <f t="shared" si="27"/>
        <v>0</v>
      </c>
      <c r="Y117" s="221">
        <f>Y8+Y22+Y50+Y63+Y68+Y81+Y98+Y101+Y107+Y111</f>
        <v>0</v>
      </c>
      <c r="Z117" s="221">
        <f>Z8+Z22+Z50+Z63+Z68+Z81+Z98+Z101+Z107+Z111</f>
        <v>0</v>
      </c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 horizontalCentered="1"/>
  <pageMargins left="0.7513888888888889" right="0.7513888888888889" top="0.5902777777777778" bottom="0.5902777777777778" header="0.5" footer="0.5"/>
  <pageSetup horizontalDpi="600" verticalDpi="600" orientation="landscape" paperSize="9" scale="35"/>
  <ignoredErrors>
    <ignoredError sqref="A7:Z7" numberStoredAsText="1"/>
    <ignoredError sqref="S111:T112" formula="1" formulaRange="1"/>
    <ignoredError sqref="U117:Z117 H117:M117 R22:Z22 U23:Z23 I13:M31 I41:J41 I42:M55 Q106:Z110 Q111:R112 U111:Z112 Q113:Z116 U24:Z105 I33:M39 I32:J32 I40:J40 M40 I57:M88 I56:J56 M5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G7" sqref="G7"/>
    </sheetView>
  </sheetViews>
  <sheetFormatPr defaultColWidth="9.140625" defaultRowHeight="12.75"/>
  <cols>
    <col min="1" max="2" width="27.421875" style="178" customWidth="1"/>
    <col min="3" max="3" width="17.28125" style="179" customWidth="1"/>
    <col min="4" max="5" width="26.28125" style="180" customWidth="1"/>
    <col min="6" max="6" width="18.7109375" style="180" customWidth="1"/>
    <col min="7" max="7" width="9.140625" style="32" customWidth="1"/>
    <col min="8" max="16384" width="9.140625" style="32" customWidth="1"/>
  </cols>
  <sheetData>
    <row r="1" spans="1:6" ht="12" customHeight="1">
      <c r="A1" s="181"/>
      <c r="B1" s="181"/>
      <c r="C1" s="39"/>
      <c r="D1" s="32"/>
      <c r="E1" s="32"/>
      <c r="F1" s="182" t="s">
        <v>411</v>
      </c>
    </row>
    <row r="2" spans="1:6" ht="25.5" customHeight="1">
      <c r="A2" s="183" t="s">
        <v>412</v>
      </c>
      <c r="B2" s="183"/>
      <c r="C2" s="183"/>
      <c r="D2" s="183"/>
      <c r="E2" s="183"/>
      <c r="F2" s="183"/>
    </row>
    <row r="3" spans="1:6" ht="15.75" customHeight="1">
      <c r="A3" s="117" t="s">
        <v>2</v>
      </c>
      <c r="B3" s="181"/>
      <c r="C3" s="39"/>
      <c r="D3" s="32"/>
      <c r="E3" s="32"/>
      <c r="F3" s="182" t="s">
        <v>413</v>
      </c>
    </row>
    <row r="4" spans="1:6" s="177" customFormat="1" ht="19.5" customHeight="1">
      <c r="A4" s="184" t="s">
        <v>414</v>
      </c>
      <c r="B4" s="40" t="s">
        <v>415</v>
      </c>
      <c r="C4" s="41" t="s">
        <v>416</v>
      </c>
      <c r="D4" s="42"/>
      <c r="E4" s="118"/>
      <c r="F4" s="40" t="s">
        <v>417</v>
      </c>
    </row>
    <row r="5" spans="1:6" s="177" customFormat="1" ht="19.5" customHeight="1">
      <c r="A5" s="83"/>
      <c r="B5" s="44"/>
      <c r="C5" s="48" t="s">
        <v>54</v>
      </c>
      <c r="D5" s="48" t="s">
        <v>418</v>
      </c>
      <c r="E5" s="48" t="s">
        <v>419</v>
      </c>
      <c r="F5" s="44"/>
    </row>
    <row r="6" spans="1:6" s="177" customFormat="1" ht="18.75" customHeight="1">
      <c r="A6" s="185">
        <v>1</v>
      </c>
      <c r="B6" s="185">
        <v>2</v>
      </c>
      <c r="C6" s="186">
        <v>3</v>
      </c>
      <c r="D6" s="185">
        <v>4</v>
      </c>
      <c r="E6" s="185">
        <v>5</v>
      </c>
      <c r="F6" s="185">
        <v>6</v>
      </c>
    </row>
    <row r="7" spans="1:6" ht="18.75" customHeight="1">
      <c r="A7" s="187">
        <v>7.16</v>
      </c>
      <c r="B7" s="188"/>
      <c r="C7" s="189">
        <f>D7+E7</f>
        <v>0</v>
      </c>
      <c r="D7" s="188"/>
      <c r="E7" s="188"/>
      <c r="F7" s="187">
        <v>7.16</v>
      </c>
    </row>
    <row r="11" spans="1:6" ht="14.25">
      <c r="A11" s="190"/>
      <c r="E11" s="191"/>
      <c r="F11" s="191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0"/>
  <sheetViews>
    <sheetView showZeros="0" workbookViewId="0" topLeftCell="G1">
      <selection activeCell="M10" sqref="M10:N80"/>
    </sheetView>
  </sheetViews>
  <sheetFormatPr defaultColWidth="9.140625" defaultRowHeight="14.25" customHeight="1"/>
  <cols>
    <col min="1" max="1" width="18.57421875" style="15" customWidth="1"/>
    <col min="2" max="2" width="25.28125" style="15" customWidth="1"/>
    <col min="3" max="3" width="32.28125" style="15" customWidth="1"/>
    <col min="4" max="4" width="21.57421875" style="15" customWidth="1"/>
    <col min="5" max="5" width="36.28125" style="15" customWidth="1"/>
    <col min="6" max="6" width="14.28125" style="15" customWidth="1"/>
    <col min="7" max="7" width="38.421875" style="15" customWidth="1"/>
    <col min="8" max="8" width="18.00390625" style="39" customWidth="1"/>
    <col min="9" max="9" width="19.8515625" style="39" customWidth="1"/>
    <col min="10" max="10" width="14.57421875" style="39" customWidth="1"/>
    <col min="11" max="12" width="12.140625" style="39" customWidth="1"/>
    <col min="13" max="13" width="22.00390625" style="39" customWidth="1"/>
    <col min="14" max="26" width="12.140625" style="39" customWidth="1"/>
    <col min="27" max="27" width="9.140625" style="32" customWidth="1"/>
    <col min="28" max="16384" width="9.140625" style="32" customWidth="1"/>
  </cols>
  <sheetData>
    <row r="1" ht="12" customHeight="1">
      <c r="Z1" s="73" t="s">
        <v>420</v>
      </c>
    </row>
    <row r="2" spans="1:26" ht="39" customHeight="1">
      <c r="A2" s="20" t="s">
        <v>421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17" t="s">
        <v>422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Z3" s="38" t="s">
        <v>3</v>
      </c>
    </row>
    <row r="4" spans="1:26" ht="12.75">
      <c r="A4" s="110" t="s">
        <v>423</v>
      </c>
      <c r="B4" s="110" t="s">
        <v>424</v>
      </c>
      <c r="C4" s="110" t="s">
        <v>425</v>
      </c>
      <c r="D4" s="110" t="s">
        <v>69</v>
      </c>
      <c r="E4" s="110" t="s">
        <v>70</v>
      </c>
      <c r="F4" s="110" t="s">
        <v>426</v>
      </c>
      <c r="G4" s="110" t="s">
        <v>427</v>
      </c>
      <c r="H4" s="57" t="s">
        <v>428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110"/>
      <c r="B5" s="110"/>
      <c r="C5" s="110"/>
      <c r="D5" s="110"/>
      <c r="E5" s="110"/>
      <c r="F5" s="110"/>
      <c r="G5" s="110"/>
      <c r="H5" s="138" t="s">
        <v>429</v>
      </c>
      <c r="I5" s="147" t="s">
        <v>73</v>
      </c>
      <c r="J5" s="148"/>
      <c r="K5" s="148"/>
      <c r="L5" s="148"/>
      <c r="M5" s="148"/>
      <c r="N5" s="148"/>
      <c r="O5" s="148"/>
      <c r="P5" s="149"/>
      <c r="Q5" s="161" t="s">
        <v>430</v>
      </c>
      <c r="R5" s="162"/>
      <c r="S5" s="163"/>
      <c r="T5" s="138" t="s">
        <v>58</v>
      </c>
      <c r="U5" s="164" t="s">
        <v>59</v>
      </c>
      <c r="V5" s="165"/>
      <c r="W5" s="165"/>
      <c r="X5" s="165"/>
      <c r="Y5" s="165"/>
      <c r="Z5" s="173"/>
    </row>
    <row r="6" spans="1:26" ht="12.75">
      <c r="A6" s="110"/>
      <c r="B6" s="110"/>
      <c r="C6" s="110"/>
      <c r="D6" s="110"/>
      <c r="E6" s="110"/>
      <c r="F6" s="110"/>
      <c r="G6" s="110"/>
      <c r="H6" s="139"/>
      <c r="I6" s="57" t="s">
        <v>431</v>
      </c>
      <c r="J6" s="57"/>
      <c r="K6" s="57"/>
      <c r="L6" s="57"/>
      <c r="M6" s="57"/>
      <c r="N6" s="57"/>
      <c r="O6" s="138" t="s">
        <v>56</v>
      </c>
      <c r="P6" s="138" t="s">
        <v>57</v>
      </c>
      <c r="Q6" s="166"/>
      <c r="R6" s="167"/>
      <c r="S6" s="168"/>
      <c r="T6" s="139"/>
      <c r="U6" s="169"/>
      <c r="V6" s="170"/>
      <c r="W6" s="170"/>
      <c r="X6" s="170"/>
      <c r="Y6" s="170"/>
      <c r="Z6" s="174"/>
    </row>
    <row r="7" spans="1:26" ht="13.5" customHeight="1">
      <c r="A7" s="110"/>
      <c r="B7" s="110"/>
      <c r="C7" s="110"/>
      <c r="D7" s="110"/>
      <c r="E7" s="110"/>
      <c r="F7" s="110"/>
      <c r="G7" s="110"/>
      <c r="H7" s="139"/>
      <c r="I7" s="57" t="s">
        <v>432</v>
      </c>
      <c r="J7" s="57"/>
      <c r="K7" s="57" t="s">
        <v>433</v>
      </c>
      <c r="L7" s="57" t="s">
        <v>434</v>
      </c>
      <c r="M7" s="57" t="s">
        <v>435</v>
      </c>
      <c r="N7" s="57" t="s">
        <v>436</v>
      </c>
      <c r="O7" s="139"/>
      <c r="P7" s="139"/>
      <c r="Q7" s="171" t="s">
        <v>55</v>
      </c>
      <c r="R7" s="171" t="s">
        <v>56</v>
      </c>
      <c r="S7" s="171" t="s">
        <v>57</v>
      </c>
      <c r="T7" s="139"/>
      <c r="U7" s="57" t="s">
        <v>54</v>
      </c>
      <c r="V7" s="57" t="s">
        <v>60</v>
      </c>
      <c r="W7" s="57" t="s">
        <v>61</v>
      </c>
      <c r="X7" s="57" t="s">
        <v>62</v>
      </c>
      <c r="Y7" s="57" t="s">
        <v>63</v>
      </c>
      <c r="Z7" s="57" t="s">
        <v>64</v>
      </c>
    </row>
    <row r="8" spans="1:26" ht="24">
      <c r="A8" s="110"/>
      <c r="B8" s="110"/>
      <c r="C8" s="110"/>
      <c r="D8" s="110"/>
      <c r="E8" s="110"/>
      <c r="F8" s="110"/>
      <c r="G8" s="110"/>
      <c r="H8" s="140"/>
      <c r="I8" s="57" t="s">
        <v>54</v>
      </c>
      <c r="J8" s="57" t="s">
        <v>437</v>
      </c>
      <c r="K8" s="57"/>
      <c r="L8" s="57"/>
      <c r="M8" s="57"/>
      <c r="N8" s="57"/>
      <c r="O8" s="140"/>
      <c r="P8" s="140"/>
      <c r="Q8" s="172"/>
      <c r="R8" s="172"/>
      <c r="S8" s="172"/>
      <c r="T8" s="140"/>
      <c r="U8" s="57"/>
      <c r="V8" s="57"/>
      <c r="W8" s="57"/>
      <c r="X8" s="57"/>
      <c r="Y8" s="57"/>
      <c r="Z8" s="57"/>
    </row>
    <row r="9" spans="1:26" ht="13.5" customHeight="1">
      <c r="A9" s="141" t="s">
        <v>204</v>
      </c>
      <c r="B9" s="141" t="s">
        <v>205</v>
      </c>
      <c r="C9" s="141" t="s">
        <v>206</v>
      </c>
      <c r="D9" s="141" t="s">
        <v>207</v>
      </c>
      <c r="E9" s="141" t="s">
        <v>208</v>
      </c>
      <c r="F9" s="141" t="s">
        <v>209</v>
      </c>
      <c r="G9" s="141" t="s">
        <v>210</v>
      </c>
      <c r="H9" s="141" t="s">
        <v>217</v>
      </c>
      <c r="I9" s="141" t="s">
        <v>218</v>
      </c>
      <c r="J9" s="141" t="s">
        <v>219</v>
      </c>
      <c r="K9" s="141" t="s">
        <v>220</v>
      </c>
      <c r="L9" s="141" t="s">
        <v>221</v>
      </c>
      <c r="M9" s="141" t="s">
        <v>222</v>
      </c>
      <c r="N9" s="141" t="s">
        <v>223</v>
      </c>
      <c r="O9" s="141" t="s">
        <v>224</v>
      </c>
      <c r="P9" s="141" t="s">
        <v>225</v>
      </c>
      <c r="Q9" s="141" t="s">
        <v>226</v>
      </c>
      <c r="R9" s="141" t="s">
        <v>227</v>
      </c>
      <c r="S9" s="141" t="s">
        <v>228</v>
      </c>
      <c r="T9" s="141" t="s">
        <v>229</v>
      </c>
      <c r="U9" s="141" t="s">
        <v>230</v>
      </c>
      <c r="V9" s="141" t="s">
        <v>231</v>
      </c>
      <c r="W9" s="141" t="s">
        <v>232</v>
      </c>
      <c r="X9" s="141" t="s">
        <v>233</v>
      </c>
      <c r="Y9" s="141" t="s">
        <v>234</v>
      </c>
      <c r="Z9" s="141" t="s">
        <v>235</v>
      </c>
    </row>
    <row r="10" spans="1:26" ht="13.5" customHeight="1">
      <c r="A10" s="127" t="s">
        <v>66</v>
      </c>
      <c r="B10" s="127" t="s">
        <v>438</v>
      </c>
      <c r="C10" s="127" t="s">
        <v>439</v>
      </c>
      <c r="D10" s="127" t="s">
        <v>89</v>
      </c>
      <c r="E10" s="127" t="s">
        <v>440</v>
      </c>
      <c r="F10" s="127" t="s">
        <v>441</v>
      </c>
      <c r="G10" s="127" t="s">
        <v>442</v>
      </c>
      <c r="H10" s="142">
        <v>95.23</v>
      </c>
      <c r="I10" s="142">
        <v>95.23</v>
      </c>
      <c r="J10" s="142">
        <v>95.23</v>
      </c>
      <c r="K10" s="150"/>
      <c r="L10" s="151"/>
      <c r="M10" s="146">
        <v>95.23</v>
      </c>
      <c r="N10" s="152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spans="1:26" ht="13.5" customHeight="1">
      <c r="A11" s="127" t="s">
        <v>66</v>
      </c>
      <c r="B11" s="127" t="s">
        <v>438</v>
      </c>
      <c r="C11" s="127" t="s">
        <v>439</v>
      </c>
      <c r="D11" s="127" t="s">
        <v>91</v>
      </c>
      <c r="E11" s="127" t="s">
        <v>443</v>
      </c>
      <c r="F11" s="127" t="s">
        <v>441</v>
      </c>
      <c r="G11" s="127" t="s">
        <v>442</v>
      </c>
      <c r="H11" s="142">
        <v>1111.98</v>
      </c>
      <c r="I11" s="142">
        <v>1111.98</v>
      </c>
      <c r="J11" s="142">
        <v>1111.98</v>
      </c>
      <c r="K11" s="150"/>
      <c r="L11" s="151"/>
      <c r="M11" s="146">
        <v>1111.98</v>
      </c>
      <c r="N11" s="152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 ht="13.5" customHeight="1">
      <c r="A12" s="127" t="s">
        <v>66</v>
      </c>
      <c r="B12" s="127" t="s">
        <v>438</v>
      </c>
      <c r="C12" s="127" t="s">
        <v>439</v>
      </c>
      <c r="D12" s="127" t="s">
        <v>93</v>
      </c>
      <c r="E12" s="127" t="s">
        <v>444</v>
      </c>
      <c r="F12" s="127" t="s">
        <v>441</v>
      </c>
      <c r="G12" s="127" t="s">
        <v>442</v>
      </c>
      <c r="H12" s="142">
        <v>872.85</v>
      </c>
      <c r="I12" s="142">
        <v>872.85</v>
      </c>
      <c r="J12" s="142">
        <v>872.85</v>
      </c>
      <c r="K12" s="150"/>
      <c r="L12" s="151"/>
      <c r="M12" s="146">
        <v>872.85</v>
      </c>
      <c r="N12" s="152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13.5" customHeight="1">
      <c r="A13" s="127" t="s">
        <v>66</v>
      </c>
      <c r="B13" s="127" t="s">
        <v>438</v>
      </c>
      <c r="C13" s="127" t="s">
        <v>439</v>
      </c>
      <c r="D13" s="127" t="s">
        <v>89</v>
      </c>
      <c r="E13" s="127" t="s">
        <v>440</v>
      </c>
      <c r="F13" s="127" t="s">
        <v>441</v>
      </c>
      <c r="G13" s="127" t="s">
        <v>442</v>
      </c>
      <c r="H13" s="142">
        <v>9.52</v>
      </c>
      <c r="I13" s="142">
        <v>9.52</v>
      </c>
      <c r="J13" s="142">
        <v>9.52</v>
      </c>
      <c r="K13" s="150"/>
      <c r="L13" s="151"/>
      <c r="M13" s="146">
        <v>9.52</v>
      </c>
      <c r="N13" s="152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ht="13.5" customHeight="1">
      <c r="A14" s="127" t="s">
        <v>66</v>
      </c>
      <c r="B14" s="127" t="s">
        <v>438</v>
      </c>
      <c r="C14" s="127" t="s">
        <v>439</v>
      </c>
      <c r="D14" s="127" t="s">
        <v>91</v>
      </c>
      <c r="E14" s="127" t="s">
        <v>443</v>
      </c>
      <c r="F14" s="127" t="s">
        <v>441</v>
      </c>
      <c r="G14" s="127" t="s">
        <v>442</v>
      </c>
      <c r="H14" s="142">
        <v>111.2</v>
      </c>
      <c r="I14" s="142">
        <v>111.2</v>
      </c>
      <c r="J14" s="142">
        <v>111.2</v>
      </c>
      <c r="K14" s="150"/>
      <c r="L14" s="151"/>
      <c r="M14" s="146">
        <v>111.2</v>
      </c>
      <c r="N14" s="152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1:26" ht="13.5" customHeight="1">
      <c r="A15" s="127" t="s">
        <v>66</v>
      </c>
      <c r="B15" s="127" t="s">
        <v>438</v>
      </c>
      <c r="C15" s="127" t="s">
        <v>439</v>
      </c>
      <c r="D15" s="127" t="s">
        <v>93</v>
      </c>
      <c r="E15" s="127" t="s">
        <v>444</v>
      </c>
      <c r="F15" s="127" t="s">
        <v>441</v>
      </c>
      <c r="G15" s="127" t="s">
        <v>442</v>
      </c>
      <c r="H15" s="142">
        <v>87.28</v>
      </c>
      <c r="I15" s="142">
        <v>87.28</v>
      </c>
      <c r="J15" s="142">
        <v>87.28</v>
      </c>
      <c r="K15" s="150"/>
      <c r="L15" s="151"/>
      <c r="M15" s="146">
        <v>87.28</v>
      </c>
      <c r="N15" s="152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 spans="1:26" ht="13.5" customHeight="1">
      <c r="A16" s="127" t="s">
        <v>66</v>
      </c>
      <c r="B16" s="127" t="s">
        <v>438</v>
      </c>
      <c r="C16" s="127" t="s">
        <v>439</v>
      </c>
      <c r="D16" s="127" t="s">
        <v>89</v>
      </c>
      <c r="E16" s="127" t="s">
        <v>440</v>
      </c>
      <c r="F16" s="127" t="s">
        <v>445</v>
      </c>
      <c r="G16" s="127" t="s">
        <v>446</v>
      </c>
      <c r="H16" s="142">
        <v>100.38</v>
      </c>
      <c r="I16" s="142">
        <v>100.38</v>
      </c>
      <c r="J16" s="142">
        <v>100.38</v>
      </c>
      <c r="K16" s="150"/>
      <c r="L16" s="151"/>
      <c r="M16" s="146">
        <v>100.38</v>
      </c>
      <c r="N16" s="152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1:26" ht="13.5" customHeight="1">
      <c r="A17" s="127" t="s">
        <v>66</v>
      </c>
      <c r="B17" s="127" t="s">
        <v>438</v>
      </c>
      <c r="C17" s="127" t="s">
        <v>439</v>
      </c>
      <c r="D17" s="127" t="s">
        <v>91</v>
      </c>
      <c r="E17" s="127" t="s">
        <v>443</v>
      </c>
      <c r="F17" s="127" t="s">
        <v>445</v>
      </c>
      <c r="G17" s="127" t="s">
        <v>446</v>
      </c>
      <c r="H17" s="142">
        <v>1016.8</v>
      </c>
      <c r="I17" s="142">
        <v>1016.8</v>
      </c>
      <c r="J17" s="142">
        <v>1016.8</v>
      </c>
      <c r="K17" s="150"/>
      <c r="L17" s="151"/>
      <c r="M17" s="146">
        <v>1016.8</v>
      </c>
      <c r="N17" s="152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 spans="1:26" ht="13.5" customHeight="1">
      <c r="A18" s="127" t="s">
        <v>66</v>
      </c>
      <c r="B18" s="127" t="s">
        <v>438</v>
      </c>
      <c r="C18" s="127" t="s">
        <v>439</v>
      </c>
      <c r="D18" s="127" t="s">
        <v>93</v>
      </c>
      <c r="E18" s="127" t="s">
        <v>444</v>
      </c>
      <c r="F18" s="127" t="s">
        <v>445</v>
      </c>
      <c r="G18" s="127" t="s">
        <v>446</v>
      </c>
      <c r="H18" s="142">
        <v>795.87</v>
      </c>
      <c r="I18" s="142">
        <v>795.87</v>
      </c>
      <c r="J18" s="142">
        <v>795.87</v>
      </c>
      <c r="K18" s="150"/>
      <c r="L18" s="151"/>
      <c r="M18" s="146">
        <v>795.87</v>
      </c>
      <c r="N18" s="152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</row>
    <row r="19" spans="1:26" ht="13.5" customHeight="1">
      <c r="A19" s="127" t="s">
        <v>66</v>
      </c>
      <c r="B19" s="127" t="s">
        <v>438</v>
      </c>
      <c r="C19" s="127" t="s">
        <v>439</v>
      </c>
      <c r="D19" s="127" t="s">
        <v>89</v>
      </c>
      <c r="E19" s="127" t="s">
        <v>440</v>
      </c>
      <c r="F19" s="127" t="s">
        <v>445</v>
      </c>
      <c r="G19" s="127" t="s">
        <v>446</v>
      </c>
      <c r="H19" s="142">
        <v>14.4</v>
      </c>
      <c r="I19" s="142">
        <v>14.4</v>
      </c>
      <c r="J19" s="142">
        <v>14.4</v>
      </c>
      <c r="K19" s="150"/>
      <c r="L19" s="151"/>
      <c r="M19" s="146">
        <v>14.4</v>
      </c>
      <c r="N19" s="152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</row>
    <row r="20" spans="1:26" ht="13.5" customHeight="1">
      <c r="A20" s="127" t="s">
        <v>66</v>
      </c>
      <c r="B20" s="127" t="s">
        <v>438</v>
      </c>
      <c r="C20" s="127" t="s">
        <v>439</v>
      </c>
      <c r="D20" s="127" t="s">
        <v>91</v>
      </c>
      <c r="E20" s="127" t="s">
        <v>443</v>
      </c>
      <c r="F20" s="127" t="s">
        <v>445</v>
      </c>
      <c r="G20" s="127" t="s">
        <v>446</v>
      </c>
      <c r="H20" s="142">
        <v>138.6</v>
      </c>
      <c r="I20" s="142">
        <v>138.6</v>
      </c>
      <c r="J20" s="142">
        <v>138.6</v>
      </c>
      <c r="K20" s="150"/>
      <c r="L20" s="151"/>
      <c r="M20" s="146">
        <v>138.6</v>
      </c>
      <c r="N20" s="152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</row>
    <row r="21" spans="1:26" ht="13.5" customHeight="1">
      <c r="A21" s="127" t="s">
        <v>66</v>
      </c>
      <c r="B21" s="127" t="s">
        <v>438</v>
      </c>
      <c r="C21" s="127" t="s">
        <v>439</v>
      </c>
      <c r="D21" s="127" t="s">
        <v>93</v>
      </c>
      <c r="E21" s="127" t="s">
        <v>444</v>
      </c>
      <c r="F21" s="127" t="s">
        <v>445</v>
      </c>
      <c r="G21" s="127" t="s">
        <v>446</v>
      </c>
      <c r="H21" s="142">
        <v>106.8</v>
      </c>
      <c r="I21" s="142">
        <v>106.8</v>
      </c>
      <c r="J21" s="142">
        <v>106.8</v>
      </c>
      <c r="K21" s="150"/>
      <c r="L21" s="151"/>
      <c r="M21" s="146">
        <v>106.8</v>
      </c>
      <c r="N21" s="152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</row>
    <row r="22" spans="1:26" ht="13.5" customHeight="1">
      <c r="A22" s="127" t="s">
        <v>66</v>
      </c>
      <c r="B22" s="127" t="s">
        <v>438</v>
      </c>
      <c r="C22" s="127" t="s">
        <v>439</v>
      </c>
      <c r="D22" s="127" t="s">
        <v>89</v>
      </c>
      <c r="E22" s="127" t="s">
        <v>440</v>
      </c>
      <c r="F22" s="127" t="s">
        <v>447</v>
      </c>
      <c r="G22" s="127" t="s">
        <v>448</v>
      </c>
      <c r="H22" s="142">
        <v>0.45</v>
      </c>
      <c r="I22" s="142">
        <v>0.45</v>
      </c>
      <c r="J22" s="142">
        <v>0.45</v>
      </c>
      <c r="K22" s="150"/>
      <c r="L22" s="151"/>
      <c r="M22" s="146">
        <v>0.45</v>
      </c>
      <c r="N22" s="152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3.5" customHeight="1">
      <c r="A23" s="127" t="s">
        <v>66</v>
      </c>
      <c r="B23" s="127" t="s">
        <v>438</v>
      </c>
      <c r="C23" s="127" t="s">
        <v>439</v>
      </c>
      <c r="D23" s="127" t="s">
        <v>89</v>
      </c>
      <c r="E23" s="127" t="s">
        <v>440</v>
      </c>
      <c r="F23" s="127" t="s">
        <v>447</v>
      </c>
      <c r="G23" s="127" t="s">
        <v>448</v>
      </c>
      <c r="H23" s="142">
        <v>7.94</v>
      </c>
      <c r="I23" s="142">
        <v>7.94</v>
      </c>
      <c r="J23" s="142">
        <v>7.94</v>
      </c>
      <c r="K23" s="150"/>
      <c r="L23" s="151"/>
      <c r="M23" s="146">
        <v>7.94</v>
      </c>
      <c r="N23" s="152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 spans="1:26" ht="13.5" customHeight="1">
      <c r="A24" s="127" t="s">
        <v>66</v>
      </c>
      <c r="B24" s="127" t="s">
        <v>438</v>
      </c>
      <c r="C24" s="127" t="s">
        <v>439</v>
      </c>
      <c r="D24" s="127" t="s">
        <v>91</v>
      </c>
      <c r="E24" s="127" t="s">
        <v>443</v>
      </c>
      <c r="F24" s="127" t="s">
        <v>447</v>
      </c>
      <c r="G24" s="127" t="s">
        <v>448</v>
      </c>
      <c r="H24" s="142">
        <v>5.4</v>
      </c>
      <c r="I24" s="142">
        <v>5.4</v>
      </c>
      <c r="J24" s="142">
        <v>5.4</v>
      </c>
      <c r="K24" s="150"/>
      <c r="L24" s="151"/>
      <c r="M24" s="146">
        <v>5.4</v>
      </c>
      <c r="N24" s="152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spans="1:26" ht="13.5" customHeight="1">
      <c r="A25" s="127" t="s">
        <v>66</v>
      </c>
      <c r="B25" s="127" t="s">
        <v>438</v>
      </c>
      <c r="C25" s="127" t="s">
        <v>439</v>
      </c>
      <c r="D25" s="127" t="s">
        <v>91</v>
      </c>
      <c r="E25" s="127" t="s">
        <v>443</v>
      </c>
      <c r="F25" s="127" t="s">
        <v>447</v>
      </c>
      <c r="G25" s="127" t="s">
        <v>448</v>
      </c>
      <c r="H25" s="142">
        <v>92.67</v>
      </c>
      <c r="I25" s="142">
        <v>92.67</v>
      </c>
      <c r="J25" s="142">
        <v>92.67</v>
      </c>
      <c r="K25" s="150"/>
      <c r="L25" s="151"/>
      <c r="M25" s="146">
        <v>92.67</v>
      </c>
      <c r="N25" s="152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</row>
    <row r="26" spans="1:26" ht="13.5" customHeight="1">
      <c r="A26" s="127" t="s">
        <v>66</v>
      </c>
      <c r="B26" s="127" t="s">
        <v>438</v>
      </c>
      <c r="C26" s="127" t="s">
        <v>439</v>
      </c>
      <c r="D26" s="127" t="s">
        <v>93</v>
      </c>
      <c r="E26" s="127" t="s">
        <v>444</v>
      </c>
      <c r="F26" s="127" t="s">
        <v>447</v>
      </c>
      <c r="G26" s="127" t="s">
        <v>448</v>
      </c>
      <c r="H26" s="142">
        <v>72.74</v>
      </c>
      <c r="I26" s="142">
        <v>72.74</v>
      </c>
      <c r="J26" s="142">
        <v>72.74</v>
      </c>
      <c r="K26" s="150"/>
      <c r="L26" s="151"/>
      <c r="M26" s="146">
        <v>72.74</v>
      </c>
      <c r="N26" s="152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spans="1:26" ht="13.5" customHeight="1">
      <c r="A27" s="127" t="s">
        <v>66</v>
      </c>
      <c r="B27" s="127" t="s">
        <v>438</v>
      </c>
      <c r="C27" s="127" t="s">
        <v>439</v>
      </c>
      <c r="D27" s="127" t="s">
        <v>93</v>
      </c>
      <c r="E27" s="127" t="s">
        <v>444</v>
      </c>
      <c r="F27" s="127" t="s">
        <v>447</v>
      </c>
      <c r="G27" s="127" t="s">
        <v>448</v>
      </c>
      <c r="H27" s="142">
        <v>3.9</v>
      </c>
      <c r="I27" s="142">
        <v>3.9</v>
      </c>
      <c r="J27" s="142">
        <v>3.9</v>
      </c>
      <c r="K27" s="150"/>
      <c r="L27" s="151"/>
      <c r="M27" s="146">
        <v>3.9</v>
      </c>
      <c r="N27" s="152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26" ht="13.5" customHeight="1">
      <c r="A28" s="127" t="s">
        <v>66</v>
      </c>
      <c r="B28" s="127" t="s">
        <v>438</v>
      </c>
      <c r="C28" s="127" t="s">
        <v>439</v>
      </c>
      <c r="D28" s="127" t="s">
        <v>89</v>
      </c>
      <c r="E28" s="127" t="s">
        <v>440</v>
      </c>
      <c r="F28" s="127" t="s">
        <v>449</v>
      </c>
      <c r="G28" s="127" t="s">
        <v>450</v>
      </c>
      <c r="H28" s="142">
        <v>22.88</v>
      </c>
      <c r="I28" s="142">
        <v>22.88</v>
      </c>
      <c r="J28" s="142">
        <v>22.88</v>
      </c>
      <c r="K28" s="150"/>
      <c r="L28" s="151"/>
      <c r="M28" s="146">
        <v>22.88</v>
      </c>
      <c r="N28" s="152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</row>
    <row r="29" spans="1:26" ht="13.5" customHeight="1">
      <c r="A29" s="127" t="s">
        <v>66</v>
      </c>
      <c r="B29" s="127" t="s">
        <v>438</v>
      </c>
      <c r="C29" s="127" t="s">
        <v>439</v>
      </c>
      <c r="D29" s="127" t="s">
        <v>91</v>
      </c>
      <c r="E29" s="127" t="s">
        <v>443</v>
      </c>
      <c r="F29" s="127" t="s">
        <v>449</v>
      </c>
      <c r="G29" s="127" t="s">
        <v>450</v>
      </c>
      <c r="H29" s="142">
        <v>235.33</v>
      </c>
      <c r="I29" s="142">
        <v>235.33</v>
      </c>
      <c r="J29" s="142">
        <v>235.33</v>
      </c>
      <c r="K29" s="150"/>
      <c r="L29" s="151"/>
      <c r="M29" s="146">
        <v>235.33</v>
      </c>
      <c r="N29" s="152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spans="1:26" ht="13.5" customHeight="1">
      <c r="A30" s="127" t="s">
        <v>66</v>
      </c>
      <c r="B30" s="127" t="s">
        <v>438</v>
      </c>
      <c r="C30" s="127" t="s">
        <v>439</v>
      </c>
      <c r="D30" s="127" t="s">
        <v>93</v>
      </c>
      <c r="E30" s="127" t="s">
        <v>444</v>
      </c>
      <c r="F30" s="127" t="s">
        <v>449</v>
      </c>
      <c r="G30" s="127" t="s">
        <v>450</v>
      </c>
      <c r="H30" s="142">
        <v>181.12</v>
      </c>
      <c r="I30" s="142">
        <v>181.12</v>
      </c>
      <c r="J30" s="142">
        <v>181.12</v>
      </c>
      <c r="K30" s="150"/>
      <c r="L30" s="151"/>
      <c r="M30" s="146">
        <v>181.12</v>
      </c>
      <c r="N30" s="152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13.5" customHeight="1">
      <c r="A31" s="127" t="s">
        <v>66</v>
      </c>
      <c r="B31" s="127" t="s">
        <v>451</v>
      </c>
      <c r="C31" s="127" t="s">
        <v>452</v>
      </c>
      <c r="D31" s="127" t="s">
        <v>134</v>
      </c>
      <c r="E31" s="127" t="s">
        <v>453</v>
      </c>
      <c r="F31" s="127" t="s">
        <v>454</v>
      </c>
      <c r="G31" s="127" t="s">
        <v>455</v>
      </c>
      <c r="H31" s="142">
        <v>736.33</v>
      </c>
      <c r="I31" s="142">
        <v>736.33</v>
      </c>
      <c r="J31" s="142">
        <v>736.33</v>
      </c>
      <c r="K31" s="150"/>
      <c r="L31" s="151"/>
      <c r="M31" s="146">
        <v>736.33</v>
      </c>
      <c r="N31" s="152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13.5" customHeight="1">
      <c r="A32" s="127" t="s">
        <v>66</v>
      </c>
      <c r="B32" s="127" t="s">
        <v>456</v>
      </c>
      <c r="C32" s="127" t="s">
        <v>457</v>
      </c>
      <c r="D32" s="127" t="s">
        <v>136</v>
      </c>
      <c r="E32" s="127" t="s">
        <v>458</v>
      </c>
      <c r="F32" s="127" t="s">
        <v>459</v>
      </c>
      <c r="G32" s="127" t="s">
        <v>460</v>
      </c>
      <c r="H32" s="142">
        <v>59.59</v>
      </c>
      <c r="I32" s="142">
        <v>59.59</v>
      </c>
      <c r="J32" s="142">
        <v>59.59</v>
      </c>
      <c r="K32" s="150"/>
      <c r="L32" s="151"/>
      <c r="M32" s="146">
        <v>59.59</v>
      </c>
      <c r="N32" s="152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26" ht="13.5" customHeight="1">
      <c r="A33" s="127" t="s">
        <v>66</v>
      </c>
      <c r="B33" s="127" t="s">
        <v>461</v>
      </c>
      <c r="C33" s="127" t="s">
        <v>462</v>
      </c>
      <c r="D33" s="127" t="s">
        <v>148</v>
      </c>
      <c r="E33" s="127" t="s">
        <v>463</v>
      </c>
      <c r="F33" s="127" t="s">
        <v>464</v>
      </c>
      <c r="G33" s="127" t="s">
        <v>465</v>
      </c>
      <c r="H33" s="142">
        <v>241.86</v>
      </c>
      <c r="I33" s="142">
        <v>241.86</v>
      </c>
      <c r="J33" s="142">
        <v>241.86</v>
      </c>
      <c r="K33" s="150"/>
      <c r="L33" s="151"/>
      <c r="M33" s="146">
        <v>241.86</v>
      </c>
      <c r="N33" s="152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spans="1:26" ht="13.5" customHeight="1">
      <c r="A34" s="127" t="s">
        <v>66</v>
      </c>
      <c r="B34" s="127" t="s">
        <v>466</v>
      </c>
      <c r="C34" s="127" t="s">
        <v>467</v>
      </c>
      <c r="D34" s="127" t="s">
        <v>150</v>
      </c>
      <c r="E34" s="127" t="s">
        <v>468</v>
      </c>
      <c r="F34" s="127" t="s">
        <v>469</v>
      </c>
      <c r="G34" s="127" t="s">
        <v>467</v>
      </c>
      <c r="H34" s="142">
        <v>108.84</v>
      </c>
      <c r="I34" s="142">
        <v>108.84</v>
      </c>
      <c r="J34" s="142">
        <v>108.84</v>
      </c>
      <c r="K34" s="150"/>
      <c r="L34" s="151"/>
      <c r="M34" s="146">
        <v>108.84</v>
      </c>
      <c r="N34" s="152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</row>
    <row r="35" spans="1:26" ht="13.5" customHeight="1">
      <c r="A35" s="127" t="s">
        <v>66</v>
      </c>
      <c r="B35" s="127" t="s">
        <v>470</v>
      </c>
      <c r="C35" s="127" t="s">
        <v>471</v>
      </c>
      <c r="D35" s="127" t="s">
        <v>150</v>
      </c>
      <c r="E35" s="127" t="s">
        <v>468</v>
      </c>
      <c r="F35" s="127" t="s">
        <v>469</v>
      </c>
      <c r="G35" s="127" t="s">
        <v>467</v>
      </c>
      <c r="H35" s="142">
        <v>25.14</v>
      </c>
      <c r="I35" s="142">
        <v>25.14</v>
      </c>
      <c r="J35" s="142">
        <v>25.14</v>
      </c>
      <c r="K35" s="150"/>
      <c r="L35" s="151"/>
      <c r="M35" s="146">
        <v>25.14</v>
      </c>
      <c r="N35" s="152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</row>
    <row r="36" spans="1:26" ht="13.5" customHeight="1">
      <c r="A36" s="127" t="s">
        <v>66</v>
      </c>
      <c r="B36" s="127" t="s">
        <v>472</v>
      </c>
      <c r="C36" s="127" t="s">
        <v>473</v>
      </c>
      <c r="D36" s="127" t="s">
        <v>152</v>
      </c>
      <c r="E36" s="127" t="s">
        <v>474</v>
      </c>
      <c r="F36" s="127" t="s">
        <v>475</v>
      </c>
      <c r="G36" s="127" t="s">
        <v>476</v>
      </c>
      <c r="H36" s="142">
        <v>26.57</v>
      </c>
      <c r="I36" s="142">
        <v>26.57</v>
      </c>
      <c r="J36" s="142">
        <v>26.57</v>
      </c>
      <c r="K36" s="150"/>
      <c r="L36" s="151"/>
      <c r="M36" s="146">
        <v>26.57</v>
      </c>
      <c r="N36" s="152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6" ht="13.5" customHeight="1">
      <c r="A37" s="127" t="s">
        <v>66</v>
      </c>
      <c r="B37" s="127" t="s">
        <v>477</v>
      </c>
      <c r="C37" s="127" t="s">
        <v>478</v>
      </c>
      <c r="D37" s="127" t="s">
        <v>152</v>
      </c>
      <c r="E37" s="127" t="s">
        <v>474</v>
      </c>
      <c r="F37" s="127" t="s">
        <v>475</v>
      </c>
      <c r="G37" s="127" t="s">
        <v>476</v>
      </c>
      <c r="H37" s="142">
        <v>12.09</v>
      </c>
      <c r="I37" s="142">
        <v>12.09</v>
      </c>
      <c r="J37" s="142">
        <v>12.09</v>
      </c>
      <c r="K37" s="150"/>
      <c r="L37" s="151"/>
      <c r="M37" s="146">
        <v>12.09</v>
      </c>
      <c r="N37" s="152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ht="13.5" customHeight="1">
      <c r="A38" s="127" t="s">
        <v>66</v>
      </c>
      <c r="B38" s="127" t="s">
        <v>479</v>
      </c>
      <c r="C38" s="127" t="s">
        <v>480</v>
      </c>
      <c r="D38" s="127" t="s">
        <v>152</v>
      </c>
      <c r="E38" s="127" t="s">
        <v>474</v>
      </c>
      <c r="F38" s="127" t="s">
        <v>475</v>
      </c>
      <c r="G38" s="127" t="s">
        <v>476</v>
      </c>
      <c r="H38" s="142">
        <v>16.14</v>
      </c>
      <c r="I38" s="142">
        <v>16.14</v>
      </c>
      <c r="J38" s="142">
        <v>16.14</v>
      </c>
      <c r="K38" s="150"/>
      <c r="L38" s="151"/>
      <c r="M38" s="146">
        <v>16.14</v>
      </c>
      <c r="N38" s="152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</row>
    <row r="39" spans="1:26" ht="13.5" customHeight="1">
      <c r="A39" s="127" t="s">
        <v>66</v>
      </c>
      <c r="B39" s="127" t="s">
        <v>481</v>
      </c>
      <c r="C39" s="127" t="s">
        <v>482</v>
      </c>
      <c r="D39" s="127" t="s">
        <v>152</v>
      </c>
      <c r="E39" s="127" t="s">
        <v>474</v>
      </c>
      <c r="F39" s="127" t="s">
        <v>475</v>
      </c>
      <c r="G39" s="127" t="s">
        <v>476</v>
      </c>
      <c r="H39" s="142">
        <v>10.99</v>
      </c>
      <c r="I39" s="142">
        <v>10.99</v>
      </c>
      <c r="J39" s="142">
        <v>10.99</v>
      </c>
      <c r="K39" s="150"/>
      <c r="L39" s="151"/>
      <c r="M39" s="146">
        <v>10.99</v>
      </c>
      <c r="N39" s="152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</row>
    <row r="40" spans="1:26" ht="13.5" customHeight="1">
      <c r="A40" s="127" t="s">
        <v>66</v>
      </c>
      <c r="B40" s="127" t="s">
        <v>483</v>
      </c>
      <c r="C40" s="127" t="s">
        <v>484</v>
      </c>
      <c r="D40" s="127" t="s">
        <v>158</v>
      </c>
      <c r="E40" s="127" t="s">
        <v>484</v>
      </c>
      <c r="F40" s="127" t="s">
        <v>485</v>
      </c>
      <c r="G40" s="127" t="s">
        <v>484</v>
      </c>
      <c r="H40" s="142">
        <v>531.45</v>
      </c>
      <c r="I40" s="142">
        <v>531.45</v>
      </c>
      <c r="J40" s="142">
        <v>531.45</v>
      </c>
      <c r="K40" s="150"/>
      <c r="L40" s="151"/>
      <c r="M40" s="146">
        <v>531.45</v>
      </c>
      <c r="N40" s="152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</row>
    <row r="41" spans="1:26" ht="13.5" customHeight="1">
      <c r="A41" s="127" t="s">
        <v>66</v>
      </c>
      <c r="B41" s="127" t="s">
        <v>486</v>
      </c>
      <c r="C41" s="127" t="s">
        <v>487</v>
      </c>
      <c r="D41" s="127" t="s">
        <v>89</v>
      </c>
      <c r="E41" s="127" t="s">
        <v>440</v>
      </c>
      <c r="F41" s="127" t="s">
        <v>488</v>
      </c>
      <c r="G41" s="127" t="s">
        <v>489</v>
      </c>
      <c r="H41" s="142">
        <v>0.68</v>
      </c>
      <c r="I41" s="142">
        <v>0.68</v>
      </c>
      <c r="J41" s="142">
        <v>0.68</v>
      </c>
      <c r="K41" s="150"/>
      <c r="L41" s="151"/>
      <c r="M41" s="146">
        <v>0.68</v>
      </c>
      <c r="N41" s="152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spans="1:26" ht="13.5" customHeight="1">
      <c r="A42" s="127" t="s">
        <v>66</v>
      </c>
      <c r="B42" s="127" t="s">
        <v>486</v>
      </c>
      <c r="C42" s="127" t="s">
        <v>487</v>
      </c>
      <c r="D42" s="127" t="s">
        <v>89</v>
      </c>
      <c r="E42" s="127" t="s">
        <v>440</v>
      </c>
      <c r="F42" s="127" t="s">
        <v>490</v>
      </c>
      <c r="G42" s="127" t="s">
        <v>491</v>
      </c>
      <c r="H42" s="142">
        <v>1.38</v>
      </c>
      <c r="I42" s="142">
        <v>1.38</v>
      </c>
      <c r="J42" s="142">
        <v>1.38</v>
      </c>
      <c r="K42" s="150"/>
      <c r="L42" s="151"/>
      <c r="M42" s="146">
        <v>1.38</v>
      </c>
      <c r="N42" s="152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</row>
    <row r="43" spans="1:26" ht="13.5" customHeight="1">
      <c r="A43" s="127" t="s">
        <v>66</v>
      </c>
      <c r="B43" s="127" t="s">
        <v>486</v>
      </c>
      <c r="C43" s="127" t="s">
        <v>487</v>
      </c>
      <c r="D43" s="127" t="s">
        <v>91</v>
      </c>
      <c r="E43" s="127" t="s">
        <v>443</v>
      </c>
      <c r="F43" s="127" t="s">
        <v>490</v>
      </c>
      <c r="G43" s="127" t="s">
        <v>491</v>
      </c>
      <c r="H43" s="142">
        <v>15.83</v>
      </c>
      <c r="I43" s="142">
        <v>15.83</v>
      </c>
      <c r="J43" s="142">
        <v>15.83</v>
      </c>
      <c r="K43" s="150"/>
      <c r="L43" s="151"/>
      <c r="M43" s="146">
        <v>15.83</v>
      </c>
      <c r="N43" s="152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</row>
    <row r="44" spans="1:26" ht="13.5" customHeight="1">
      <c r="A44" s="127" t="s">
        <v>66</v>
      </c>
      <c r="B44" s="127" t="s">
        <v>486</v>
      </c>
      <c r="C44" s="127" t="s">
        <v>487</v>
      </c>
      <c r="D44" s="127" t="s">
        <v>91</v>
      </c>
      <c r="E44" s="127" t="s">
        <v>443</v>
      </c>
      <c r="F44" s="127" t="s">
        <v>492</v>
      </c>
      <c r="G44" s="127" t="s">
        <v>493</v>
      </c>
      <c r="H44" s="142">
        <v>1.74</v>
      </c>
      <c r="I44" s="142">
        <v>1.74</v>
      </c>
      <c r="J44" s="142">
        <v>1.74</v>
      </c>
      <c r="K44" s="150"/>
      <c r="L44" s="151"/>
      <c r="M44" s="146">
        <v>1.74</v>
      </c>
      <c r="N44" s="152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</row>
    <row r="45" spans="1:26" ht="13.5" customHeight="1">
      <c r="A45" s="127" t="s">
        <v>66</v>
      </c>
      <c r="B45" s="127" t="s">
        <v>486</v>
      </c>
      <c r="C45" s="127" t="s">
        <v>487</v>
      </c>
      <c r="D45" s="127" t="s">
        <v>91</v>
      </c>
      <c r="E45" s="127" t="s">
        <v>443</v>
      </c>
      <c r="F45" s="127" t="s">
        <v>492</v>
      </c>
      <c r="G45" s="127" t="s">
        <v>493</v>
      </c>
      <c r="H45" s="142">
        <v>2.26</v>
      </c>
      <c r="I45" s="142">
        <v>2.26</v>
      </c>
      <c r="J45" s="142">
        <v>2.26</v>
      </c>
      <c r="K45" s="150"/>
      <c r="L45" s="151"/>
      <c r="M45" s="146">
        <v>2.26</v>
      </c>
      <c r="N45" s="152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</row>
    <row r="46" spans="1:26" ht="13.5" customHeight="1">
      <c r="A46" s="127" t="s">
        <v>66</v>
      </c>
      <c r="B46" s="127" t="s">
        <v>486</v>
      </c>
      <c r="C46" s="127" t="s">
        <v>487</v>
      </c>
      <c r="D46" s="127" t="s">
        <v>91</v>
      </c>
      <c r="E46" s="127" t="s">
        <v>443</v>
      </c>
      <c r="F46" s="127" t="s">
        <v>492</v>
      </c>
      <c r="G46" s="127" t="s">
        <v>493</v>
      </c>
      <c r="H46" s="142">
        <v>0.8</v>
      </c>
      <c r="I46" s="142">
        <v>0.8</v>
      </c>
      <c r="J46" s="142">
        <v>0.8</v>
      </c>
      <c r="K46" s="150"/>
      <c r="L46" s="151"/>
      <c r="M46" s="146">
        <v>0.8</v>
      </c>
      <c r="N46" s="152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 spans="1:26" ht="13.5" customHeight="1">
      <c r="A47" s="127" t="s">
        <v>66</v>
      </c>
      <c r="B47" s="127" t="s">
        <v>486</v>
      </c>
      <c r="C47" s="127" t="s">
        <v>487</v>
      </c>
      <c r="D47" s="127" t="s">
        <v>91</v>
      </c>
      <c r="E47" s="127" t="s">
        <v>443</v>
      </c>
      <c r="F47" s="127" t="s">
        <v>490</v>
      </c>
      <c r="G47" s="127" t="s">
        <v>491</v>
      </c>
      <c r="H47" s="142">
        <v>1.16</v>
      </c>
      <c r="I47" s="142">
        <v>1.16</v>
      </c>
      <c r="J47" s="142">
        <v>1.16</v>
      </c>
      <c r="K47" s="150"/>
      <c r="L47" s="151"/>
      <c r="M47" s="146">
        <v>1.16</v>
      </c>
      <c r="N47" s="152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</row>
    <row r="48" spans="1:26" ht="13.5" customHeight="1">
      <c r="A48" s="127" t="s">
        <v>66</v>
      </c>
      <c r="B48" s="127" t="s">
        <v>486</v>
      </c>
      <c r="C48" s="127" t="s">
        <v>487</v>
      </c>
      <c r="D48" s="127" t="s">
        <v>91</v>
      </c>
      <c r="E48" s="127" t="s">
        <v>443</v>
      </c>
      <c r="F48" s="127" t="s">
        <v>490</v>
      </c>
      <c r="G48" s="127" t="s">
        <v>491</v>
      </c>
      <c r="H48" s="142">
        <v>27.26</v>
      </c>
      <c r="I48" s="142">
        <v>27.26</v>
      </c>
      <c r="J48" s="142">
        <v>27.26</v>
      </c>
      <c r="K48" s="150"/>
      <c r="L48" s="151"/>
      <c r="M48" s="146">
        <v>27.26</v>
      </c>
      <c r="N48" s="152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</row>
    <row r="49" spans="1:26" ht="13.5" customHeight="1">
      <c r="A49" s="127" t="s">
        <v>66</v>
      </c>
      <c r="B49" s="127" t="s">
        <v>486</v>
      </c>
      <c r="C49" s="127" t="s">
        <v>487</v>
      </c>
      <c r="D49" s="127" t="s">
        <v>93</v>
      </c>
      <c r="E49" s="127" t="s">
        <v>444</v>
      </c>
      <c r="F49" s="127" t="s">
        <v>490</v>
      </c>
      <c r="G49" s="127" t="s">
        <v>491</v>
      </c>
      <c r="H49" s="142">
        <v>8.83</v>
      </c>
      <c r="I49" s="142">
        <v>8.83</v>
      </c>
      <c r="J49" s="142">
        <v>8.83</v>
      </c>
      <c r="K49" s="150"/>
      <c r="L49" s="151"/>
      <c r="M49" s="146">
        <v>8.83</v>
      </c>
      <c r="N49" s="152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</row>
    <row r="50" spans="1:26" ht="13.5" customHeight="1">
      <c r="A50" s="127" t="s">
        <v>66</v>
      </c>
      <c r="B50" s="127" t="s">
        <v>486</v>
      </c>
      <c r="C50" s="127" t="s">
        <v>487</v>
      </c>
      <c r="D50" s="127" t="s">
        <v>93</v>
      </c>
      <c r="E50" s="127" t="s">
        <v>444</v>
      </c>
      <c r="F50" s="127" t="s">
        <v>492</v>
      </c>
      <c r="G50" s="127" t="s">
        <v>493</v>
      </c>
      <c r="H50" s="142">
        <v>2.08</v>
      </c>
      <c r="I50" s="142">
        <v>2.08</v>
      </c>
      <c r="J50" s="142">
        <v>2.08</v>
      </c>
      <c r="K50" s="150"/>
      <c r="L50" s="151"/>
      <c r="M50" s="146">
        <v>2.08</v>
      </c>
      <c r="N50" s="152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1:26" ht="13.5" customHeight="1">
      <c r="A51" s="127" t="s">
        <v>66</v>
      </c>
      <c r="B51" s="127" t="s">
        <v>486</v>
      </c>
      <c r="C51" s="127" t="s">
        <v>487</v>
      </c>
      <c r="D51" s="127" t="s">
        <v>93</v>
      </c>
      <c r="E51" s="127" t="s">
        <v>444</v>
      </c>
      <c r="F51" s="127" t="s">
        <v>490</v>
      </c>
      <c r="G51" s="127" t="s">
        <v>491</v>
      </c>
      <c r="H51" s="142">
        <v>3.15</v>
      </c>
      <c r="I51" s="142">
        <v>3.15</v>
      </c>
      <c r="J51" s="142">
        <v>3.15</v>
      </c>
      <c r="K51" s="150"/>
      <c r="L51" s="151"/>
      <c r="M51" s="146">
        <v>3.15</v>
      </c>
      <c r="N51" s="152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</row>
    <row r="52" spans="1:26" ht="13.5" customHeight="1">
      <c r="A52" s="127" t="s">
        <v>66</v>
      </c>
      <c r="B52" s="127" t="s">
        <v>486</v>
      </c>
      <c r="C52" s="127" t="s">
        <v>487</v>
      </c>
      <c r="D52" s="127" t="s">
        <v>93</v>
      </c>
      <c r="E52" s="127" t="s">
        <v>444</v>
      </c>
      <c r="F52" s="127" t="s">
        <v>492</v>
      </c>
      <c r="G52" s="127" t="s">
        <v>493</v>
      </c>
      <c r="H52" s="142">
        <v>0.74</v>
      </c>
      <c r="I52" s="142">
        <v>0.74</v>
      </c>
      <c r="J52" s="142">
        <v>0.74</v>
      </c>
      <c r="K52" s="150"/>
      <c r="L52" s="151"/>
      <c r="M52" s="146">
        <v>0.74</v>
      </c>
      <c r="N52" s="152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</row>
    <row r="53" spans="1:26" ht="13.5" customHeight="1">
      <c r="A53" s="127" t="s">
        <v>66</v>
      </c>
      <c r="B53" s="127" t="s">
        <v>486</v>
      </c>
      <c r="C53" s="127" t="s">
        <v>487</v>
      </c>
      <c r="D53" s="127" t="s">
        <v>93</v>
      </c>
      <c r="E53" s="127" t="s">
        <v>444</v>
      </c>
      <c r="F53" s="127" t="s">
        <v>494</v>
      </c>
      <c r="G53" s="127" t="s">
        <v>495</v>
      </c>
      <c r="H53" s="142">
        <v>0.26</v>
      </c>
      <c r="I53" s="142">
        <v>0.26</v>
      </c>
      <c r="J53" s="142">
        <v>0.26</v>
      </c>
      <c r="K53" s="150"/>
      <c r="L53" s="151"/>
      <c r="M53" s="146">
        <v>0.26</v>
      </c>
      <c r="N53" s="152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</row>
    <row r="54" spans="1:26" ht="13.5" customHeight="1">
      <c r="A54" s="127" t="s">
        <v>66</v>
      </c>
      <c r="B54" s="127" t="s">
        <v>486</v>
      </c>
      <c r="C54" s="127" t="s">
        <v>487</v>
      </c>
      <c r="D54" s="127" t="s">
        <v>93</v>
      </c>
      <c r="E54" s="127" t="s">
        <v>444</v>
      </c>
      <c r="F54" s="127" t="s">
        <v>496</v>
      </c>
      <c r="G54" s="127" t="s">
        <v>497</v>
      </c>
      <c r="H54" s="142">
        <v>3.48</v>
      </c>
      <c r="I54" s="142">
        <v>3.48</v>
      </c>
      <c r="J54" s="142">
        <v>3.48</v>
      </c>
      <c r="K54" s="150"/>
      <c r="L54" s="151"/>
      <c r="M54" s="146">
        <v>3.48</v>
      </c>
      <c r="N54" s="152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</row>
    <row r="55" spans="1:26" ht="13.5" customHeight="1">
      <c r="A55" s="127" t="s">
        <v>66</v>
      </c>
      <c r="B55" s="127" t="s">
        <v>486</v>
      </c>
      <c r="C55" s="127" t="s">
        <v>487</v>
      </c>
      <c r="D55" s="127" t="s">
        <v>93</v>
      </c>
      <c r="E55" s="127" t="s">
        <v>444</v>
      </c>
      <c r="F55" s="127" t="s">
        <v>498</v>
      </c>
      <c r="G55" s="127" t="s">
        <v>499</v>
      </c>
      <c r="H55" s="142">
        <v>0.99</v>
      </c>
      <c r="I55" s="142">
        <v>0.99</v>
      </c>
      <c r="J55" s="142">
        <v>0.99</v>
      </c>
      <c r="K55" s="150"/>
      <c r="L55" s="151"/>
      <c r="M55" s="146">
        <v>0.99</v>
      </c>
      <c r="N55" s="152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</row>
    <row r="56" spans="1:26" ht="13.5" customHeight="1">
      <c r="A56" s="127" t="s">
        <v>66</v>
      </c>
      <c r="B56" s="127" t="s">
        <v>486</v>
      </c>
      <c r="C56" s="127" t="s">
        <v>487</v>
      </c>
      <c r="D56" s="127" t="s">
        <v>93</v>
      </c>
      <c r="E56" s="127" t="s">
        <v>444</v>
      </c>
      <c r="F56" s="127" t="s">
        <v>500</v>
      </c>
      <c r="G56" s="127" t="s">
        <v>501</v>
      </c>
      <c r="H56" s="142">
        <v>1.98</v>
      </c>
      <c r="I56" s="142">
        <v>1.98</v>
      </c>
      <c r="J56" s="142">
        <v>1.98</v>
      </c>
      <c r="K56" s="150"/>
      <c r="L56" s="151"/>
      <c r="M56" s="146">
        <v>1.98</v>
      </c>
      <c r="N56" s="152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</row>
    <row r="57" spans="1:26" ht="13.5" customHeight="1">
      <c r="A57" s="127" t="s">
        <v>66</v>
      </c>
      <c r="B57" s="127" t="s">
        <v>486</v>
      </c>
      <c r="C57" s="127" t="s">
        <v>487</v>
      </c>
      <c r="D57" s="127" t="s">
        <v>93</v>
      </c>
      <c r="E57" s="127" t="s">
        <v>444</v>
      </c>
      <c r="F57" s="127" t="s">
        <v>490</v>
      </c>
      <c r="G57" s="127" t="s">
        <v>491</v>
      </c>
      <c r="H57" s="142">
        <v>1.98</v>
      </c>
      <c r="I57" s="142">
        <v>1.98</v>
      </c>
      <c r="J57" s="142">
        <v>1.98</v>
      </c>
      <c r="K57" s="150"/>
      <c r="L57" s="151"/>
      <c r="M57" s="146">
        <v>1.98</v>
      </c>
      <c r="N57" s="152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</row>
    <row r="58" spans="1:26" ht="13.5" customHeight="1">
      <c r="A58" s="143" t="s">
        <v>66</v>
      </c>
      <c r="B58" s="143" t="s">
        <v>486</v>
      </c>
      <c r="C58" s="143" t="s">
        <v>487</v>
      </c>
      <c r="D58" s="143" t="s">
        <v>105</v>
      </c>
      <c r="E58" s="143" t="s">
        <v>502</v>
      </c>
      <c r="F58" s="143" t="s">
        <v>492</v>
      </c>
      <c r="G58" s="143" t="s">
        <v>493</v>
      </c>
      <c r="H58" s="144">
        <v>0.05</v>
      </c>
      <c r="I58" s="142">
        <v>0.05</v>
      </c>
      <c r="J58" s="142">
        <v>0.05</v>
      </c>
      <c r="K58" s="153"/>
      <c r="L58" s="154"/>
      <c r="M58" s="146">
        <v>0.05</v>
      </c>
      <c r="N58" s="152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</row>
    <row r="59" spans="1:26" s="137" customFormat="1" ht="18" customHeight="1">
      <c r="A59" s="145" t="s">
        <v>66</v>
      </c>
      <c r="B59" s="145" t="s">
        <v>486</v>
      </c>
      <c r="C59" s="145" t="s">
        <v>487</v>
      </c>
      <c r="D59" s="145" t="s">
        <v>105</v>
      </c>
      <c r="E59" s="145" t="s">
        <v>502</v>
      </c>
      <c r="F59" s="145" t="s">
        <v>492</v>
      </c>
      <c r="G59" s="145" t="s">
        <v>493</v>
      </c>
      <c r="H59" s="146">
        <v>0.13</v>
      </c>
      <c r="I59" s="142">
        <v>0.13</v>
      </c>
      <c r="J59" s="142">
        <v>0.13</v>
      </c>
      <c r="K59" s="156"/>
      <c r="L59" s="157"/>
      <c r="M59" s="146">
        <v>0.13</v>
      </c>
      <c r="N59" s="158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 t="s">
        <v>237</v>
      </c>
    </row>
    <row r="60" spans="1:26" ht="14.25" customHeight="1">
      <c r="A60" s="145" t="s">
        <v>66</v>
      </c>
      <c r="B60" s="145" t="s">
        <v>486</v>
      </c>
      <c r="C60" s="145" t="s">
        <v>487</v>
      </c>
      <c r="D60" s="145" t="s">
        <v>105</v>
      </c>
      <c r="E60" s="145" t="s">
        <v>502</v>
      </c>
      <c r="F60" s="145" t="s">
        <v>492</v>
      </c>
      <c r="G60" s="145" t="s">
        <v>493</v>
      </c>
      <c r="H60" s="146">
        <v>0.53</v>
      </c>
      <c r="I60" s="142">
        <v>0.53</v>
      </c>
      <c r="J60" s="142">
        <v>0.53</v>
      </c>
      <c r="K60" s="152"/>
      <c r="L60" s="160"/>
      <c r="M60" s="146">
        <v>0.53</v>
      </c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</row>
    <row r="61" spans="1:26" ht="14.25" customHeight="1">
      <c r="A61" s="145" t="s">
        <v>66</v>
      </c>
      <c r="B61" s="145" t="s">
        <v>486</v>
      </c>
      <c r="C61" s="145" t="s">
        <v>487</v>
      </c>
      <c r="D61" s="145" t="s">
        <v>105</v>
      </c>
      <c r="E61" s="145" t="s">
        <v>502</v>
      </c>
      <c r="F61" s="145" t="s">
        <v>492</v>
      </c>
      <c r="G61" s="145" t="s">
        <v>493</v>
      </c>
      <c r="H61" s="146">
        <v>0.18</v>
      </c>
      <c r="I61" s="142">
        <v>0.18</v>
      </c>
      <c r="J61" s="142">
        <v>0.18</v>
      </c>
      <c r="K61" s="152"/>
      <c r="L61" s="160"/>
      <c r="M61" s="146">
        <v>0.18</v>
      </c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</row>
    <row r="62" spans="1:26" ht="14.25" customHeight="1">
      <c r="A62" s="145" t="s">
        <v>66</v>
      </c>
      <c r="B62" s="145" t="s">
        <v>486</v>
      </c>
      <c r="C62" s="145" t="s">
        <v>487</v>
      </c>
      <c r="D62" s="145" t="s">
        <v>89</v>
      </c>
      <c r="E62" s="145" t="s">
        <v>440</v>
      </c>
      <c r="F62" s="145" t="s">
        <v>498</v>
      </c>
      <c r="G62" s="145" t="s">
        <v>499</v>
      </c>
      <c r="H62" s="146">
        <v>1.43</v>
      </c>
      <c r="I62" s="142">
        <v>1.43</v>
      </c>
      <c r="J62" s="142">
        <v>1.43</v>
      </c>
      <c r="K62" s="152"/>
      <c r="L62" s="160"/>
      <c r="M62" s="146">
        <v>1.43</v>
      </c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</row>
    <row r="63" spans="1:26" ht="14.25" customHeight="1">
      <c r="A63" s="145" t="s">
        <v>66</v>
      </c>
      <c r="B63" s="145" t="s">
        <v>486</v>
      </c>
      <c r="C63" s="145" t="s">
        <v>487</v>
      </c>
      <c r="D63" s="145" t="s">
        <v>91</v>
      </c>
      <c r="E63" s="145" t="s">
        <v>443</v>
      </c>
      <c r="F63" s="145" t="s">
        <v>498</v>
      </c>
      <c r="G63" s="145" t="s">
        <v>499</v>
      </c>
      <c r="H63" s="146">
        <v>16.18</v>
      </c>
      <c r="I63" s="142">
        <v>16.18</v>
      </c>
      <c r="J63" s="142">
        <v>16.18</v>
      </c>
      <c r="K63" s="152"/>
      <c r="L63" s="160"/>
      <c r="M63" s="146">
        <v>16.18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</row>
    <row r="64" spans="1:26" ht="14.25" customHeight="1">
      <c r="A64" s="145" t="s">
        <v>66</v>
      </c>
      <c r="B64" s="145" t="s">
        <v>486</v>
      </c>
      <c r="C64" s="145" t="s">
        <v>487</v>
      </c>
      <c r="D64" s="145" t="s">
        <v>93</v>
      </c>
      <c r="E64" s="145" t="s">
        <v>444</v>
      </c>
      <c r="F64" s="145" t="s">
        <v>498</v>
      </c>
      <c r="G64" s="145" t="s">
        <v>499</v>
      </c>
      <c r="H64" s="146">
        <v>13.09</v>
      </c>
      <c r="I64" s="142">
        <v>13.09</v>
      </c>
      <c r="J64" s="142">
        <v>13.09</v>
      </c>
      <c r="K64" s="152"/>
      <c r="L64" s="160"/>
      <c r="M64" s="146">
        <v>13.09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</row>
    <row r="65" spans="1:26" ht="14.25" customHeight="1">
      <c r="A65" s="145" t="s">
        <v>66</v>
      </c>
      <c r="B65" s="145" t="s">
        <v>503</v>
      </c>
      <c r="C65" s="145" t="s">
        <v>417</v>
      </c>
      <c r="D65" s="145" t="s">
        <v>93</v>
      </c>
      <c r="E65" s="145" t="s">
        <v>444</v>
      </c>
      <c r="F65" s="145" t="s">
        <v>504</v>
      </c>
      <c r="G65" s="145" t="s">
        <v>417</v>
      </c>
      <c r="H65" s="146">
        <v>7.16</v>
      </c>
      <c r="I65" s="142">
        <v>7.16</v>
      </c>
      <c r="J65" s="142">
        <v>7.16</v>
      </c>
      <c r="K65" s="152"/>
      <c r="L65" s="160"/>
      <c r="M65" s="146">
        <v>7.16</v>
      </c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</row>
    <row r="66" spans="1:26" ht="14.25" customHeight="1">
      <c r="A66" s="145" t="s">
        <v>66</v>
      </c>
      <c r="B66" s="145" t="s">
        <v>505</v>
      </c>
      <c r="C66" s="145" t="s">
        <v>506</v>
      </c>
      <c r="D66" s="145" t="s">
        <v>89</v>
      </c>
      <c r="E66" s="145" t="s">
        <v>440</v>
      </c>
      <c r="F66" s="145" t="s">
        <v>507</v>
      </c>
      <c r="G66" s="145" t="s">
        <v>506</v>
      </c>
      <c r="H66" s="146">
        <v>4.66</v>
      </c>
      <c r="I66" s="142">
        <v>4.66</v>
      </c>
      <c r="J66" s="142">
        <v>4.66</v>
      </c>
      <c r="K66" s="152"/>
      <c r="L66" s="160"/>
      <c r="M66" s="146">
        <v>4.66</v>
      </c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</row>
    <row r="67" spans="1:26" ht="14.25" customHeight="1">
      <c r="A67" s="145" t="s">
        <v>66</v>
      </c>
      <c r="B67" s="145" t="s">
        <v>505</v>
      </c>
      <c r="C67" s="145" t="s">
        <v>506</v>
      </c>
      <c r="D67" s="145" t="s">
        <v>91</v>
      </c>
      <c r="E67" s="145" t="s">
        <v>443</v>
      </c>
      <c r="F67" s="145" t="s">
        <v>507</v>
      </c>
      <c r="G67" s="145" t="s">
        <v>506</v>
      </c>
      <c r="H67" s="146">
        <v>50.05</v>
      </c>
      <c r="I67" s="142">
        <v>50.05</v>
      </c>
      <c r="J67" s="142">
        <v>50.05</v>
      </c>
      <c r="K67" s="152"/>
      <c r="L67" s="160"/>
      <c r="M67" s="146">
        <v>50.05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</row>
    <row r="68" spans="1:26" ht="14.25" customHeight="1">
      <c r="A68" s="145" t="s">
        <v>66</v>
      </c>
      <c r="B68" s="145" t="s">
        <v>505</v>
      </c>
      <c r="C68" s="145" t="s">
        <v>506</v>
      </c>
      <c r="D68" s="145" t="s">
        <v>93</v>
      </c>
      <c r="E68" s="145" t="s">
        <v>444</v>
      </c>
      <c r="F68" s="145" t="s">
        <v>507</v>
      </c>
      <c r="G68" s="145" t="s">
        <v>506</v>
      </c>
      <c r="H68" s="146">
        <v>39.15</v>
      </c>
      <c r="I68" s="142">
        <v>39.15</v>
      </c>
      <c r="J68" s="142">
        <v>39.15</v>
      </c>
      <c r="K68" s="152"/>
      <c r="L68" s="160"/>
      <c r="M68" s="146">
        <v>39.15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</row>
    <row r="69" spans="1:26" ht="14.25" customHeight="1">
      <c r="A69" s="145" t="s">
        <v>66</v>
      </c>
      <c r="B69" s="145" t="s">
        <v>486</v>
      </c>
      <c r="C69" s="145" t="s">
        <v>487</v>
      </c>
      <c r="D69" s="145" t="s">
        <v>89</v>
      </c>
      <c r="E69" s="145" t="s">
        <v>440</v>
      </c>
      <c r="F69" s="145" t="s">
        <v>488</v>
      </c>
      <c r="G69" s="145" t="s">
        <v>489</v>
      </c>
      <c r="H69" s="146">
        <v>2.38</v>
      </c>
      <c r="I69" s="142">
        <v>2.38</v>
      </c>
      <c r="J69" s="142">
        <v>2.38</v>
      </c>
      <c r="K69" s="152"/>
      <c r="L69" s="160"/>
      <c r="M69" s="146">
        <v>2.38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</row>
    <row r="70" spans="1:26" ht="14.25" customHeight="1">
      <c r="A70" s="145" t="s">
        <v>66</v>
      </c>
      <c r="B70" s="145" t="s">
        <v>486</v>
      </c>
      <c r="C70" s="145" t="s">
        <v>487</v>
      </c>
      <c r="D70" s="145" t="s">
        <v>91</v>
      </c>
      <c r="E70" s="145" t="s">
        <v>443</v>
      </c>
      <c r="F70" s="145" t="s">
        <v>488</v>
      </c>
      <c r="G70" s="145" t="s">
        <v>489</v>
      </c>
      <c r="H70" s="146">
        <v>27.8</v>
      </c>
      <c r="I70" s="142">
        <v>27.8</v>
      </c>
      <c r="J70" s="142">
        <v>27.8</v>
      </c>
      <c r="K70" s="152"/>
      <c r="L70" s="160"/>
      <c r="M70" s="146">
        <v>27.8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</row>
    <row r="71" spans="1:26" ht="14.25" customHeight="1">
      <c r="A71" s="145" t="s">
        <v>66</v>
      </c>
      <c r="B71" s="145" t="s">
        <v>486</v>
      </c>
      <c r="C71" s="145" t="s">
        <v>487</v>
      </c>
      <c r="D71" s="145" t="s">
        <v>93</v>
      </c>
      <c r="E71" s="145" t="s">
        <v>444</v>
      </c>
      <c r="F71" s="145" t="s">
        <v>488</v>
      </c>
      <c r="G71" s="145" t="s">
        <v>489</v>
      </c>
      <c r="H71" s="146">
        <v>21.82</v>
      </c>
      <c r="I71" s="142">
        <v>21.82</v>
      </c>
      <c r="J71" s="142">
        <v>21.82</v>
      </c>
      <c r="K71" s="152"/>
      <c r="L71" s="160"/>
      <c r="M71" s="146">
        <v>21.82</v>
      </c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</row>
    <row r="72" spans="1:26" ht="14.25" customHeight="1">
      <c r="A72" s="145" t="s">
        <v>66</v>
      </c>
      <c r="B72" s="145" t="s">
        <v>508</v>
      </c>
      <c r="C72" s="145" t="s">
        <v>333</v>
      </c>
      <c r="D72" s="145" t="s">
        <v>132</v>
      </c>
      <c r="E72" s="145" t="s">
        <v>509</v>
      </c>
      <c r="F72" s="145" t="s">
        <v>510</v>
      </c>
      <c r="G72" s="145" t="s">
        <v>511</v>
      </c>
      <c r="H72" s="146">
        <v>131.05</v>
      </c>
      <c r="I72" s="142">
        <v>131.05</v>
      </c>
      <c r="J72" s="142">
        <v>131.05</v>
      </c>
      <c r="K72" s="152"/>
      <c r="L72" s="160"/>
      <c r="M72" s="146">
        <v>131.05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</row>
    <row r="73" spans="1:26" ht="14.25" customHeight="1">
      <c r="A73" s="145" t="s">
        <v>66</v>
      </c>
      <c r="B73" s="145" t="s">
        <v>512</v>
      </c>
      <c r="C73" s="145" t="s">
        <v>513</v>
      </c>
      <c r="D73" s="145" t="s">
        <v>89</v>
      </c>
      <c r="E73" s="145" t="s">
        <v>440</v>
      </c>
      <c r="F73" s="145" t="s">
        <v>510</v>
      </c>
      <c r="G73" s="145" t="s">
        <v>511</v>
      </c>
      <c r="H73" s="146">
        <v>0.92</v>
      </c>
      <c r="I73" s="142">
        <v>0.92</v>
      </c>
      <c r="J73" s="142">
        <v>0.92</v>
      </c>
      <c r="K73" s="152"/>
      <c r="L73" s="160"/>
      <c r="M73" s="146">
        <v>21.87</v>
      </c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</row>
    <row r="74" spans="1:26" ht="14.25" customHeight="1">
      <c r="A74" s="145" t="s">
        <v>66</v>
      </c>
      <c r="B74" s="145" t="s">
        <v>512</v>
      </c>
      <c r="C74" s="145" t="s">
        <v>513</v>
      </c>
      <c r="D74" s="145" t="s">
        <v>91</v>
      </c>
      <c r="E74" s="145" t="s">
        <v>443</v>
      </c>
      <c r="F74" s="145" t="s">
        <v>510</v>
      </c>
      <c r="G74" s="145" t="s">
        <v>511</v>
      </c>
      <c r="H74" s="146">
        <v>121.8</v>
      </c>
      <c r="I74" s="142">
        <v>121.8</v>
      </c>
      <c r="J74" s="142">
        <v>121.8</v>
      </c>
      <c r="K74" s="152"/>
      <c r="L74" s="160"/>
      <c r="M74" s="146">
        <v>580</v>
      </c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</row>
    <row r="75" spans="1:26" ht="14.25" customHeight="1">
      <c r="A75" s="145" t="s">
        <v>66</v>
      </c>
      <c r="B75" s="145" t="s">
        <v>512</v>
      </c>
      <c r="C75" s="145" t="s">
        <v>513</v>
      </c>
      <c r="D75" s="145" t="s">
        <v>91</v>
      </c>
      <c r="E75" s="145" t="s">
        <v>443</v>
      </c>
      <c r="F75" s="145" t="s">
        <v>510</v>
      </c>
      <c r="G75" s="145" t="s">
        <v>511</v>
      </c>
      <c r="H75" s="146">
        <v>5.79</v>
      </c>
      <c r="I75" s="142">
        <v>5.79</v>
      </c>
      <c r="J75" s="142">
        <v>5.79</v>
      </c>
      <c r="K75" s="152"/>
      <c r="L75" s="160"/>
      <c r="M75" s="146">
        <v>5.78</v>
      </c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</row>
    <row r="76" spans="1:26" ht="14.25" customHeight="1">
      <c r="A76" s="145" t="s">
        <v>66</v>
      </c>
      <c r="B76" s="145" t="s">
        <v>512</v>
      </c>
      <c r="C76" s="145" t="s">
        <v>513</v>
      </c>
      <c r="D76" s="145" t="s">
        <v>91</v>
      </c>
      <c r="E76" s="145" t="s">
        <v>443</v>
      </c>
      <c r="F76" s="145" t="s">
        <v>510</v>
      </c>
      <c r="G76" s="145" t="s">
        <v>511</v>
      </c>
      <c r="H76" s="146">
        <v>29.3</v>
      </c>
      <c r="I76" s="142">
        <v>29.3</v>
      </c>
      <c r="J76" s="142">
        <v>29.3</v>
      </c>
      <c r="K76" s="152"/>
      <c r="L76" s="160"/>
      <c r="M76" s="146">
        <v>279</v>
      </c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</row>
    <row r="77" spans="1:26" ht="14.25" customHeight="1">
      <c r="A77" s="145" t="s">
        <v>66</v>
      </c>
      <c r="B77" s="145" t="s">
        <v>512</v>
      </c>
      <c r="C77" s="145" t="s">
        <v>513</v>
      </c>
      <c r="D77" s="145" t="s">
        <v>93</v>
      </c>
      <c r="E77" s="145" t="s">
        <v>444</v>
      </c>
      <c r="F77" s="145" t="s">
        <v>510</v>
      </c>
      <c r="G77" s="145" t="s">
        <v>511</v>
      </c>
      <c r="H77" s="146">
        <v>29.27</v>
      </c>
      <c r="I77" s="142">
        <v>29.27</v>
      </c>
      <c r="J77" s="142">
        <v>29.27</v>
      </c>
      <c r="K77" s="152"/>
      <c r="L77" s="160"/>
      <c r="M77" s="146">
        <v>278.75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</row>
    <row r="78" spans="1:26" ht="14.25" customHeight="1">
      <c r="A78" s="145" t="s">
        <v>66</v>
      </c>
      <c r="B78" s="145" t="s">
        <v>512</v>
      </c>
      <c r="C78" s="145" t="s">
        <v>513</v>
      </c>
      <c r="D78" s="145" t="s">
        <v>93</v>
      </c>
      <c r="E78" s="145" t="s">
        <v>444</v>
      </c>
      <c r="F78" s="145" t="s">
        <v>510</v>
      </c>
      <c r="G78" s="145" t="s">
        <v>511</v>
      </c>
      <c r="H78" s="146">
        <v>51.99</v>
      </c>
      <c r="I78" s="142">
        <v>51.99</v>
      </c>
      <c r="J78" s="142">
        <v>51.99</v>
      </c>
      <c r="K78" s="152"/>
      <c r="L78" s="160"/>
      <c r="M78" s="146">
        <v>247.5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</row>
    <row r="79" spans="1:26" ht="14.25" customHeight="1">
      <c r="A79" s="145" t="s">
        <v>66</v>
      </c>
      <c r="B79" s="145" t="s">
        <v>512</v>
      </c>
      <c r="C79" s="145" t="s">
        <v>513</v>
      </c>
      <c r="D79" s="145" t="s">
        <v>140</v>
      </c>
      <c r="E79" s="145" t="s">
        <v>514</v>
      </c>
      <c r="F79" s="145" t="s">
        <v>510</v>
      </c>
      <c r="G79" s="145" t="s">
        <v>511</v>
      </c>
      <c r="H79" s="146">
        <v>33.33</v>
      </c>
      <c r="I79" s="142">
        <v>33.33</v>
      </c>
      <c r="J79" s="142">
        <v>33.33</v>
      </c>
      <c r="K79" s="152"/>
      <c r="L79" s="160"/>
      <c r="M79" s="146">
        <v>33.33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</row>
    <row r="80" spans="1:26" ht="14.25" customHeight="1">
      <c r="A80" s="175"/>
      <c r="B80" s="175"/>
      <c r="C80" s="175"/>
      <c r="D80" s="175"/>
      <c r="E80" s="175"/>
      <c r="F80" s="175"/>
      <c r="G80" s="175"/>
      <c r="H80" s="146">
        <f aca="true" t="shared" si="0" ref="H80:M80">SUM(H10:H79)</f>
        <v>7514.999999999998</v>
      </c>
      <c r="I80" s="142">
        <f t="shared" si="0"/>
        <v>7514.999999999998</v>
      </c>
      <c r="J80" s="142">
        <f t="shared" si="0"/>
        <v>7514.999999999998</v>
      </c>
      <c r="K80" s="142">
        <f t="shared" si="0"/>
        <v>0</v>
      </c>
      <c r="L80" s="176">
        <f t="shared" si="0"/>
        <v>0</v>
      </c>
      <c r="M80" s="146">
        <f t="shared" si="0"/>
        <v>8688.829999999996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</row>
  </sheetData>
  <sheetProtection/>
  <mergeCells count="32">
    <mergeCell ref="A2:Z2"/>
    <mergeCell ref="A3:I3"/>
    <mergeCell ref="H4:Z4"/>
    <mergeCell ref="I5:P5"/>
    <mergeCell ref="I6:N6"/>
    <mergeCell ref="I7:J7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8958333333333334" right="0.38958333333333334" top="0.5118055555555555" bottom="0.5118055555555555" header="0.3104166666666667" footer="0.3104166666666667"/>
  <pageSetup horizontalDpi="600" verticalDpi="600" orientation="landscape" paperSize="9" scale="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5"/>
  <sheetViews>
    <sheetView showZeros="0" workbookViewId="0" topLeftCell="E1">
      <selection activeCell="H14" sqref="H14"/>
    </sheetView>
  </sheetViews>
  <sheetFormatPr defaultColWidth="9.140625" defaultRowHeight="14.25" customHeight="1"/>
  <cols>
    <col min="1" max="1" width="12.00390625" style="32" customWidth="1"/>
    <col min="2" max="2" width="24.140625" style="32" customWidth="1"/>
    <col min="3" max="3" width="43.00390625" style="74" customWidth="1"/>
    <col min="4" max="4" width="24.140625" style="74" customWidth="1"/>
    <col min="5" max="5" width="9.140625" style="74" customWidth="1"/>
    <col min="6" max="6" width="25.421875" style="74" customWidth="1"/>
    <col min="7" max="7" width="7.8515625" style="74" customWidth="1"/>
    <col min="8" max="8" width="14.7109375" style="74" customWidth="1"/>
    <col min="9" max="9" width="12.00390625" style="32" customWidth="1"/>
    <col min="10" max="10" width="11.421875" style="32" customWidth="1"/>
    <col min="11" max="11" width="13.7109375" style="32" customWidth="1"/>
    <col min="12" max="12" width="10.00390625" style="32" customWidth="1"/>
    <col min="13" max="13" width="8.8515625" style="32" customWidth="1"/>
    <col min="14" max="14" width="8.7109375" style="32" customWidth="1"/>
    <col min="15" max="15" width="8.8515625" style="32" customWidth="1"/>
    <col min="16" max="16" width="9.00390625" style="32" customWidth="1"/>
    <col min="17" max="17" width="11.140625" style="32" customWidth="1"/>
    <col min="18" max="18" width="9.140625" style="32" customWidth="1"/>
    <col min="19" max="19" width="5.00390625" style="32" customWidth="1"/>
    <col min="20" max="20" width="9.28125" style="32" customWidth="1"/>
    <col min="21" max="21" width="7.140625" style="32" customWidth="1"/>
    <col min="22" max="22" width="10.140625" style="32" customWidth="1"/>
    <col min="23" max="23" width="9.28125" style="32" customWidth="1"/>
    <col min="24" max="24" width="9.140625" style="32" customWidth="1"/>
    <col min="25" max="16384" width="9.140625" style="32" customWidth="1"/>
  </cols>
  <sheetData>
    <row r="1" spans="5:23" ht="13.5" customHeight="1">
      <c r="E1" s="129"/>
      <c r="F1" s="129"/>
      <c r="G1" s="129"/>
      <c r="H1" s="129"/>
      <c r="I1" s="33"/>
      <c r="J1" s="33"/>
      <c r="K1" s="33"/>
      <c r="L1" s="33"/>
      <c r="M1" s="33"/>
      <c r="N1" s="33"/>
      <c r="O1" s="33"/>
      <c r="P1" s="33"/>
      <c r="Q1" s="33"/>
      <c r="W1" s="34" t="s">
        <v>515</v>
      </c>
    </row>
    <row r="2" spans="1:23" ht="27" customHeight="1">
      <c r="A2" s="20" t="s">
        <v>516</v>
      </c>
      <c r="B2" s="20"/>
      <c r="C2" s="13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17" t="s">
        <v>2</v>
      </c>
      <c r="B3" s="117"/>
      <c r="C3" s="54"/>
      <c r="D3" s="54"/>
      <c r="E3" s="54"/>
      <c r="F3" s="54"/>
      <c r="G3" s="54"/>
      <c r="H3" s="54"/>
      <c r="I3" s="33"/>
      <c r="J3" s="33"/>
      <c r="K3" s="33"/>
      <c r="L3" s="33"/>
      <c r="M3" s="33"/>
      <c r="N3" s="33"/>
      <c r="O3" s="33"/>
      <c r="P3" s="33"/>
      <c r="Q3" s="33"/>
      <c r="W3" s="100" t="s">
        <v>413</v>
      </c>
    </row>
    <row r="4" spans="1:23" ht="15.75" customHeight="1">
      <c r="A4" s="67" t="s">
        <v>517</v>
      </c>
      <c r="B4" s="67" t="s">
        <v>424</v>
      </c>
      <c r="C4" s="67" t="s">
        <v>425</v>
      </c>
      <c r="D4" s="67" t="s">
        <v>518</v>
      </c>
      <c r="E4" s="67" t="s">
        <v>69</v>
      </c>
      <c r="F4" s="67" t="s">
        <v>70</v>
      </c>
      <c r="G4" s="67" t="s">
        <v>519</v>
      </c>
      <c r="H4" s="67" t="s">
        <v>520</v>
      </c>
      <c r="I4" s="67" t="s">
        <v>52</v>
      </c>
      <c r="J4" s="43" t="s">
        <v>521</v>
      </c>
      <c r="K4" s="43"/>
      <c r="L4" s="43"/>
      <c r="M4" s="43"/>
      <c r="N4" s="43" t="s">
        <v>430</v>
      </c>
      <c r="O4" s="43"/>
      <c r="P4" s="43"/>
      <c r="Q4" s="133" t="s">
        <v>58</v>
      </c>
      <c r="R4" s="43" t="s">
        <v>59</v>
      </c>
      <c r="S4" s="43"/>
      <c r="T4" s="43"/>
      <c r="U4" s="43"/>
      <c r="V4" s="43"/>
      <c r="W4" s="43"/>
    </row>
    <row r="5" spans="1:23" ht="17.25" customHeight="1">
      <c r="A5" s="67"/>
      <c r="B5" s="67"/>
      <c r="C5" s="67"/>
      <c r="D5" s="67"/>
      <c r="E5" s="67"/>
      <c r="F5" s="67"/>
      <c r="G5" s="67"/>
      <c r="H5" s="67"/>
      <c r="I5" s="67"/>
      <c r="J5" s="43" t="s">
        <v>55</v>
      </c>
      <c r="K5" s="43"/>
      <c r="L5" s="133" t="s">
        <v>56</v>
      </c>
      <c r="M5" s="133" t="s">
        <v>57</v>
      </c>
      <c r="N5" s="133" t="s">
        <v>55</v>
      </c>
      <c r="O5" s="133" t="s">
        <v>56</v>
      </c>
      <c r="P5" s="133" t="s">
        <v>57</v>
      </c>
      <c r="Q5" s="133"/>
      <c r="R5" s="133" t="s">
        <v>54</v>
      </c>
      <c r="S5" s="133" t="s">
        <v>60</v>
      </c>
      <c r="T5" s="133" t="s">
        <v>522</v>
      </c>
      <c r="U5" s="133" t="s">
        <v>62</v>
      </c>
      <c r="V5" s="133" t="s">
        <v>63</v>
      </c>
      <c r="W5" s="133" t="s">
        <v>64</v>
      </c>
    </row>
    <row r="6" spans="1:23" ht="24">
      <c r="A6" s="67"/>
      <c r="B6" s="67"/>
      <c r="C6" s="67"/>
      <c r="D6" s="67"/>
      <c r="E6" s="67"/>
      <c r="F6" s="67"/>
      <c r="G6" s="67"/>
      <c r="H6" s="67"/>
      <c r="I6" s="67"/>
      <c r="J6" s="134" t="s">
        <v>54</v>
      </c>
      <c r="K6" s="134" t="s">
        <v>523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</row>
    <row r="7" spans="1:23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3" ht="15" customHeight="1">
      <c r="A8" s="131"/>
      <c r="B8" s="131"/>
      <c r="C8" s="132" t="s">
        <v>524</v>
      </c>
      <c r="D8" s="132"/>
      <c r="E8" s="132"/>
      <c r="F8" s="132"/>
      <c r="G8" s="132"/>
      <c r="H8" s="132"/>
      <c r="I8" s="135">
        <f>SUM(I9:I15)</f>
        <v>62.235</v>
      </c>
      <c r="J8" s="135">
        <f>SUM(J9:J15)</f>
        <v>62.235</v>
      </c>
      <c r="K8" s="135">
        <f>SUM(K9:K15)</f>
        <v>62.235</v>
      </c>
      <c r="L8" s="135"/>
      <c r="M8" s="135"/>
      <c r="N8" s="135"/>
      <c r="O8" s="135"/>
      <c r="P8" s="135"/>
      <c r="Q8" s="135"/>
      <c r="R8" s="135">
        <f aca="true" t="shared" si="0" ref="R8:W8">SUM(R9:R15)</f>
        <v>0</v>
      </c>
      <c r="S8" s="135">
        <f t="shared" si="0"/>
        <v>0</v>
      </c>
      <c r="T8" s="135">
        <f t="shared" si="0"/>
        <v>0</v>
      </c>
      <c r="U8" s="135">
        <f t="shared" si="0"/>
        <v>0</v>
      </c>
      <c r="V8" s="135">
        <f t="shared" si="0"/>
        <v>0</v>
      </c>
      <c r="W8" s="135">
        <f t="shared" si="0"/>
        <v>0</v>
      </c>
    </row>
    <row r="9" spans="1:23" ht="15" customHeight="1">
      <c r="A9" s="131" t="s">
        <v>525</v>
      </c>
      <c r="B9" s="131" t="s">
        <v>526</v>
      </c>
      <c r="C9" s="132" t="s">
        <v>524</v>
      </c>
      <c r="D9" s="132" t="s">
        <v>527</v>
      </c>
      <c r="E9" s="132" t="s">
        <v>89</v>
      </c>
      <c r="F9" s="132" t="s">
        <v>440</v>
      </c>
      <c r="G9" s="132" t="s">
        <v>492</v>
      </c>
      <c r="H9" s="132" t="s">
        <v>493</v>
      </c>
      <c r="I9" s="136">
        <v>10</v>
      </c>
      <c r="J9" s="136">
        <v>10</v>
      </c>
      <c r="K9" s="136">
        <v>10</v>
      </c>
      <c r="L9" s="135"/>
      <c r="M9" s="135"/>
      <c r="N9" s="135"/>
      <c r="O9" s="135"/>
      <c r="P9" s="135"/>
      <c r="Q9" s="135"/>
      <c r="R9" s="135">
        <f aca="true" t="shared" si="1" ref="R9:R15">SUM(S9:W9)</f>
        <v>0</v>
      </c>
      <c r="S9" s="135"/>
      <c r="T9" s="135"/>
      <c r="U9" s="135"/>
      <c r="V9" s="135"/>
      <c r="W9" s="135"/>
    </row>
    <row r="10" spans="1:23" ht="15" customHeight="1">
      <c r="A10" s="131" t="s">
        <v>525</v>
      </c>
      <c r="B10" s="131" t="s">
        <v>526</v>
      </c>
      <c r="C10" s="132" t="s">
        <v>524</v>
      </c>
      <c r="D10" s="132" t="s">
        <v>527</v>
      </c>
      <c r="E10" s="132" t="s">
        <v>89</v>
      </c>
      <c r="F10" s="132" t="s">
        <v>440</v>
      </c>
      <c r="G10" s="132" t="s">
        <v>494</v>
      </c>
      <c r="H10" s="132" t="s">
        <v>495</v>
      </c>
      <c r="I10" s="136">
        <v>0.8</v>
      </c>
      <c r="J10" s="136">
        <v>0.8</v>
      </c>
      <c r="K10" s="136">
        <v>0.8</v>
      </c>
      <c r="L10" s="135"/>
      <c r="M10" s="135"/>
      <c r="N10" s="135"/>
      <c r="O10" s="135"/>
      <c r="P10" s="135"/>
      <c r="Q10" s="135"/>
      <c r="R10" s="135">
        <f t="shared" si="1"/>
        <v>0</v>
      </c>
      <c r="S10" s="135"/>
      <c r="T10" s="135"/>
      <c r="U10" s="135"/>
      <c r="V10" s="135"/>
      <c r="W10" s="135"/>
    </row>
    <row r="11" spans="1:23" ht="15" customHeight="1">
      <c r="A11" s="131" t="s">
        <v>525</v>
      </c>
      <c r="B11" s="131" t="s">
        <v>526</v>
      </c>
      <c r="C11" s="132" t="s">
        <v>524</v>
      </c>
      <c r="D11" s="132" t="s">
        <v>527</v>
      </c>
      <c r="E11" s="132" t="s">
        <v>89</v>
      </c>
      <c r="F11" s="132" t="s">
        <v>440</v>
      </c>
      <c r="G11" s="132" t="s">
        <v>528</v>
      </c>
      <c r="H11" s="132" t="s">
        <v>529</v>
      </c>
      <c r="I11" s="136">
        <v>4</v>
      </c>
      <c r="J11" s="136">
        <v>4</v>
      </c>
      <c r="K11" s="136">
        <v>4</v>
      </c>
      <c r="L11" s="135"/>
      <c r="M11" s="135"/>
      <c r="N11" s="135"/>
      <c r="O11" s="135"/>
      <c r="P11" s="135"/>
      <c r="Q11" s="135"/>
      <c r="R11" s="135">
        <f t="shared" si="1"/>
        <v>0</v>
      </c>
      <c r="S11" s="135"/>
      <c r="T11" s="135"/>
      <c r="U11" s="135"/>
      <c r="V11" s="135"/>
      <c r="W11" s="135"/>
    </row>
    <row r="12" spans="1:23" ht="15" customHeight="1">
      <c r="A12" s="131" t="s">
        <v>525</v>
      </c>
      <c r="B12" s="131" t="s">
        <v>526</v>
      </c>
      <c r="C12" s="132" t="s">
        <v>524</v>
      </c>
      <c r="D12" s="132" t="s">
        <v>527</v>
      </c>
      <c r="E12" s="132" t="s">
        <v>89</v>
      </c>
      <c r="F12" s="132" t="s">
        <v>440</v>
      </c>
      <c r="G12" s="132" t="s">
        <v>530</v>
      </c>
      <c r="H12" s="132" t="s">
        <v>531</v>
      </c>
      <c r="I12" s="136">
        <v>20.935</v>
      </c>
      <c r="J12" s="136">
        <v>20.935</v>
      </c>
      <c r="K12" s="136">
        <v>20.935</v>
      </c>
      <c r="L12" s="135"/>
      <c r="M12" s="135"/>
      <c r="N12" s="135"/>
      <c r="O12" s="135"/>
      <c r="P12" s="135"/>
      <c r="Q12" s="135"/>
      <c r="R12" s="135">
        <f t="shared" si="1"/>
        <v>0</v>
      </c>
      <c r="S12" s="135"/>
      <c r="T12" s="135"/>
      <c r="U12" s="135"/>
      <c r="V12" s="135"/>
      <c r="W12" s="135"/>
    </row>
    <row r="13" spans="1:23" ht="15" customHeight="1">
      <c r="A13" s="131" t="s">
        <v>525</v>
      </c>
      <c r="B13" s="131" t="s">
        <v>526</v>
      </c>
      <c r="C13" s="132" t="s">
        <v>524</v>
      </c>
      <c r="D13" s="132" t="s">
        <v>527</v>
      </c>
      <c r="E13" s="132" t="s">
        <v>89</v>
      </c>
      <c r="F13" s="132" t="s">
        <v>440</v>
      </c>
      <c r="G13" s="132" t="s">
        <v>532</v>
      </c>
      <c r="H13" s="132" t="s">
        <v>533</v>
      </c>
      <c r="I13" s="136">
        <v>1.5</v>
      </c>
      <c r="J13" s="136">
        <v>1.5</v>
      </c>
      <c r="K13" s="136">
        <v>1.5</v>
      </c>
      <c r="L13" s="135"/>
      <c r="M13" s="135"/>
      <c r="N13" s="135"/>
      <c r="O13" s="135"/>
      <c r="P13" s="135"/>
      <c r="Q13" s="135"/>
      <c r="R13" s="135">
        <f t="shared" si="1"/>
        <v>0</v>
      </c>
      <c r="S13" s="135"/>
      <c r="T13" s="135"/>
      <c r="U13" s="135"/>
      <c r="V13" s="135"/>
      <c r="W13" s="135"/>
    </row>
    <row r="14" spans="1:23" ht="15" customHeight="1">
      <c r="A14" s="131" t="s">
        <v>525</v>
      </c>
      <c r="B14" s="131" t="s">
        <v>526</v>
      </c>
      <c r="C14" s="132" t="s">
        <v>524</v>
      </c>
      <c r="D14" s="132" t="s">
        <v>527</v>
      </c>
      <c r="E14" s="132" t="s">
        <v>89</v>
      </c>
      <c r="F14" s="132" t="s">
        <v>440</v>
      </c>
      <c r="G14" s="132" t="s">
        <v>498</v>
      </c>
      <c r="H14" s="132" t="s">
        <v>499</v>
      </c>
      <c r="I14" s="136">
        <v>3</v>
      </c>
      <c r="J14" s="136">
        <v>3</v>
      </c>
      <c r="K14" s="136">
        <v>3</v>
      </c>
      <c r="L14" s="135"/>
      <c r="M14" s="135"/>
      <c r="N14" s="135"/>
      <c r="O14" s="135"/>
      <c r="P14" s="135"/>
      <c r="Q14" s="135"/>
      <c r="R14" s="135">
        <f t="shared" si="1"/>
        <v>0</v>
      </c>
      <c r="S14" s="135"/>
      <c r="T14" s="135"/>
      <c r="U14" s="135"/>
      <c r="V14" s="135"/>
      <c r="W14" s="135"/>
    </row>
    <row r="15" spans="1:23" ht="15" customHeight="1">
      <c r="A15" s="131" t="s">
        <v>525</v>
      </c>
      <c r="B15" s="131" t="s">
        <v>526</v>
      </c>
      <c r="C15" s="132" t="s">
        <v>524</v>
      </c>
      <c r="D15" s="132" t="s">
        <v>527</v>
      </c>
      <c r="E15" s="132" t="s">
        <v>89</v>
      </c>
      <c r="F15" s="132" t="s">
        <v>440</v>
      </c>
      <c r="G15" s="132" t="s">
        <v>490</v>
      </c>
      <c r="H15" s="132" t="s">
        <v>491</v>
      </c>
      <c r="I15" s="136">
        <v>22</v>
      </c>
      <c r="J15" s="136">
        <v>22</v>
      </c>
      <c r="K15" s="136">
        <v>22</v>
      </c>
      <c r="L15" s="135"/>
      <c r="M15" s="135"/>
      <c r="N15" s="135"/>
      <c r="O15" s="135"/>
      <c r="P15" s="135"/>
      <c r="Q15" s="135"/>
      <c r="R15" s="135">
        <f t="shared" si="1"/>
        <v>0</v>
      </c>
      <c r="S15" s="135"/>
      <c r="T15" s="135"/>
      <c r="U15" s="135"/>
      <c r="V15" s="135"/>
      <c r="W15" s="135"/>
    </row>
  </sheetData>
  <sheetProtection/>
  <mergeCells count="27">
    <mergeCell ref="A2:W2"/>
    <mergeCell ref="A3:H3"/>
    <mergeCell ref="J4:M4"/>
    <mergeCell ref="N4:P4"/>
    <mergeCell ref="R4:W4"/>
    <mergeCell ref="J5:K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8958333333333334" right="0.38958333333333334" top="0.5118055555555555" bottom="0.5118055555555555" header="0.3104166666666667" footer="0.3104166666666667"/>
  <pageSetup horizontalDpi="600" verticalDpi="600" orientation="landscape" paperSize="9" scale="40"/>
  <ignoredErrors>
    <ignoredError sqref="R9:W11 R12:W12 R13:W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2022-08-24T01:15:50Z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57DC5A8E39A84C83A6AB335C76C2DD68</vt:lpwstr>
  </property>
</Properties>
</file>