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 name="_xlnm.Print_Area" localSheetId="0">'附表1收入支出决算总表'!$A$1:$F$37</definedName>
    <definedName name="_xlnm.Print_Area" localSheetId="1">'附表2收入决算表'!$A$1:$L$69</definedName>
    <definedName name="_xlnm.Print_Area" localSheetId="2">'附表3支出决算表'!$A$1:$J$69</definedName>
    <definedName name="_xlnm.Print_Area" localSheetId="3">'附表4财政拨款收入支出决算总表'!$A$1:$I$40</definedName>
    <definedName name="_xlnm.Print_Area" localSheetId="4">'附表5一般公共预算财政拨款收入支出决算表'!$A$1:$Q$66</definedName>
    <definedName name="_xlnm.Print_Area" localSheetId="5">'附表6一般公共预算财政拨款基本支出决算表'!$A$1:$I$41</definedName>
    <definedName name="_xlnm.Print_Area" localSheetId="6">'附表7政府性基金预算财政拨款收入支出决算表'!$A$1:$Q$13</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<sst xmlns="http://schemas.openxmlformats.org/spreadsheetml/2006/main" count="1391" uniqueCount="639">
  <si>
    <t>收入支出决算表</t>
  </si>
  <si>
    <t>公开01表</t>
  </si>
  <si>
    <t>部门：富源县教育体育局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</si>
  <si>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</si>
  <si>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</si>
  <si>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</si>
  <si>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</si>
  <si>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</si>
  <si>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</si>
  <si>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</si>
  <si>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</si>
  <si>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</si>
  <si>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</si>
  <si>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</si>
  <si>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</si>
  <si>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</si>
  <si>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</si>
  <si>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</si>
  <si>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</si>
  <si>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</si>
  <si>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</si>
  <si>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</si>
  <si>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</si>
  <si>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</si>
  <si>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</si>
  <si>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</si>
  <si>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</si>
  <si>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</si>
  <si>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</si>
  <si>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</si>
  <si>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</si>
  <si>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</si>
  <si>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</si>
  <si>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</si>
  <si>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</si>
  <si>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</si>
  <si>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</si>
  <si>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</si>
  <si>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</si>
  <si>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</si>
  <si>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</si>
  <si>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</si>
  <si>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</si>
  <si>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</si>
  <si>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</si>
  <si>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</si>
  <si>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</si>
  <si>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</si>
  <si>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</si>
  <si>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</si>
  <si>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</si>
  <si>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</si>
  <si>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</si>
  <si>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</si>
  <si>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</si>
  <si>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</si>
  <si>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</si>
  <si>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</si>
  <si>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</si>
  <si>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</si>
  <si>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</si>
  <si>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</si>
  <si>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</si>
  <si>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</si>
  <si>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</si>
  <si>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</si>
  <si>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</si>
  <si>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</si>
  <si>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</si>
  <si>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</si>
  <si>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</si>
  <si>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</si>
  <si>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</si>
  <si>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</si>
  <si>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</si>
  <si>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</si>
  <si>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</si>
  <si>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</si>
  <si>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</si>
  <si>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</si>
  <si>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</si>
  <si>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</si>
  <si>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</si>
  <si>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</si>
  <si>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</si>
  <si>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</si>
  <si>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</si>
  <si>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</si>
  <si>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</si>
  <si>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</si>
  <si>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</si>
  <si>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</si>
  <si>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</si>
  <si>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</si>
  <si>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</si>
  <si>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</si>
  <si>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</si>
  <si>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</si>
  <si>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</si>
  <si>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</si>
  <si>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</si>
  <si>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</si>
  <si>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 xml:space="preserve"> 发展与改革事务</t>
  </si>
  <si>
    <t xml:space="preserve">  其他发展与改革事务支出</t>
  </si>
  <si>
    <t>教育支出</t>
  </si>
  <si>
    <t>教育管理事务</t>
  </si>
  <si>
    <t xml:space="preserve">  行政运行</t>
  </si>
  <si>
    <t>普通教育</t>
  </si>
  <si>
    <t xml:space="preserve">  学前教育</t>
  </si>
  <si>
    <t xml:space="preserve">  小学教育</t>
  </si>
  <si>
    <t xml:space="preserve">  初中教育</t>
  </si>
  <si>
    <t xml:space="preserve">  高中教育</t>
  </si>
  <si>
    <t xml:space="preserve">  其他普通教育支出</t>
  </si>
  <si>
    <t>职业教育</t>
  </si>
  <si>
    <t xml:space="preserve">  中等职业教育</t>
  </si>
  <si>
    <t xml:space="preserve">  高等职业教育</t>
  </si>
  <si>
    <t>特殊教育</t>
  </si>
  <si>
    <t xml:space="preserve">  特殊学校教育</t>
  </si>
  <si>
    <t>进修及培训</t>
  </si>
  <si>
    <t xml:space="preserve">  教师进修</t>
  </si>
  <si>
    <t>教育费附加安排的支出</t>
  </si>
  <si>
    <t xml:space="preserve">  农村中小学校舍建设</t>
  </si>
  <si>
    <t xml:space="preserve">  其他教育费附加安排的支出</t>
  </si>
  <si>
    <t>其他教育支出</t>
  </si>
  <si>
    <t xml:space="preserve">  其他教育支出</t>
  </si>
  <si>
    <t>科学技术支出</t>
  </si>
  <si>
    <t>科学技术普及</t>
  </si>
  <si>
    <t xml:space="preserve">  科普活动</t>
  </si>
  <si>
    <t>文化旅游体育与传媒支出</t>
  </si>
  <si>
    <t>体育</t>
  </si>
  <si>
    <t xml:space="preserve">  体育场馆</t>
  </si>
  <si>
    <t xml:space="preserve">  其他体育支出</t>
  </si>
  <si>
    <t>社会保障和就业支出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</si>
  <si>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</si>
  <si>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</si>
  <si>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</si>
  <si>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</si>
  <si>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</si>
  <si>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</si>
  <si>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</si>
  <si>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</si>
  <si>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</si>
  <si>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</si>
  <si>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</si>
  <si>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</si>
  <si>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</si>
  <si>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农林水支出</t>
  </si>
  <si>
    <t>扶贫</t>
  </si>
  <si>
    <t xml:space="preserve">  其他扶贫支出</t>
  </si>
  <si>
    <t>住房保障支出</t>
  </si>
  <si>
    <t>保障性安居工程支出</t>
  </si>
  <si>
    <t xml:space="preserve">  老旧小区改造</t>
  </si>
  <si>
    <t>住房改革支出</t>
  </si>
  <si>
    <t xml:space="preserve">  住房公积金</t>
  </si>
  <si>
    <t xml:space="preserve">  购房补贴</t>
  </si>
  <si>
    <t>其他支出</t>
  </si>
  <si>
    <t>彩票公益金安排的支出</t>
  </si>
  <si>
    <t xml:space="preserve">  用于教育事业的彩票公益金支出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</si>
  <si>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</si>
  <si>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</si>
  <si>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</si>
  <si>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</si>
  <si>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</si>
  <si>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</si>
  <si>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</si>
  <si>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</si>
  <si>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</si>
  <si>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t>
  </si>
  <si>
    <t>20104</t>
  </si>
  <si>
    <t>发展与改革事务</t>
  </si>
  <si>
    <t>2010499</t>
  </si>
  <si>
    <t>205</t>
  </si>
  <si>
    <t>20501</t>
  </si>
  <si>
    <t>2050101</t>
  </si>
  <si>
    <t>20502</t>
  </si>
  <si>
    <t>2050201</t>
  </si>
  <si>
    <t>2050202</t>
  </si>
  <si>
    <t>2050203</t>
  </si>
  <si>
    <t>2050204</t>
  </si>
  <si>
    <t>2050299</t>
  </si>
  <si>
    <t>20503</t>
  </si>
  <si>
    <t>2050302</t>
  </si>
  <si>
    <t>2050305</t>
  </si>
  <si>
    <t>20507</t>
  </si>
  <si>
    <t>2050701</t>
  </si>
  <si>
    <t>20508</t>
  </si>
  <si>
    <t>2050801</t>
  </si>
  <si>
    <t>20509</t>
  </si>
  <si>
    <t>2050901</t>
  </si>
  <si>
    <t>2050999</t>
  </si>
  <si>
    <t>20599</t>
  </si>
  <si>
    <t>2059999</t>
  </si>
  <si>
    <t>206</t>
  </si>
  <si>
    <t>20607</t>
  </si>
  <si>
    <t>2060702</t>
  </si>
  <si>
    <t>207</t>
  </si>
  <si>
    <t>20703</t>
  </si>
  <si>
    <t>2070307</t>
  </si>
  <si>
    <t>2070399</t>
  </si>
  <si>
    <t>208</t>
  </si>
  <si>
    <t>20805</t>
  </si>
  <si>
    <t>2080501</t>
  </si>
  <si>
    <t>2080502</t>
  </si>
  <si>
    <t>2080505</t>
  </si>
  <si>
    <t>2080506</t>
  </si>
  <si>
    <t>20808</t>
  </si>
  <si>
    <t>2080801</t>
  </si>
  <si>
    <t>210</t>
  </si>
  <si>
    <t>21011</t>
  </si>
  <si>
    <t>2101101</t>
  </si>
  <si>
    <t>2101102</t>
  </si>
  <si>
    <t>2101103</t>
  </si>
  <si>
    <t>2101199</t>
  </si>
  <si>
    <t>213</t>
  </si>
  <si>
    <t>21305</t>
  </si>
  <si>
    <t>2130599</t>
  </si>
  <si>
    <t>221</t>
  </si>
  <si>
    <t>22101</t>
  </si>
  <si>
    <t>2210108</t>
  </si>
  <si>
    <t>22102</t>
  </si>
  <si>
    <t>2210201</t>
  </si>
  <si>
    <t>2210203</t>
  </si>
  <si>
    <t>229</t>
  </si>
  <si>
    <t>22960</t>
  </si>
  <si>
    <t>2296004</t>
  </si>
  <si>
    <t>22999</t>
  </si>
  <si>
    <t>2299901</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</si>
  <si>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</si>
  <si>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</si>
  <si>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</si>
  <si>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</si>
  <si>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</si>
  <si>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</si>
  <si>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</si>
  <si>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</si>
  <si>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</si>
  <si>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</si>
  <si>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</si>
  <si>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</si>
  <si>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</si>
  <si>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</si>
  <si>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</si>
  <si>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</si>
  <si>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</si>
  <si>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</si>
  <si>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</si>
  <si>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</si>
  <si>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</si>
  <si>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</si>
  <si>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</si>
  <si>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</si>
  <si>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</si>
  <si>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</si>
  <si>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</si>
  <si>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</si>
  <si>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</si>
  <si>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</si>
  <si>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</si>
  <si>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</si>
  <si>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</si>
  <si>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</si>
  <si>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</si>
  <si>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</si>
  <si>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</si>
  <si>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</si>
  <si>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</si>
  <si>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</si>
  <si>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</si>
  <si>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</si>
  <si>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</si>
  <si>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</si>
  <si>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</si>
  <si>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</si>
  <si>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</si>
  <si>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</si>
  <si>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</si>
  <si>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</si>
  <si>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</si>
  <si>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</si>
  <si>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</si>
  <si>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</si>
  <si>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</si>
  <si>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</si>
  <si>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</si>
  <si>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</si>
  <si>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</si>
  <si>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</si>
  <si>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</si>
  <si>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</si>
  <si>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</si>
  <si>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</si>
  <si>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</si>
  <si>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</si>
  <si>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</si>
  <si>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</si>
  <si>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</si>
  <si>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</si>
  <si>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</si>
  <si>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</si>
  <si>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</si>
  <si>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</si>
  <si>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</si>
  <si>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</si>
  <si>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</si>
  <si>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</si>
  <si>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</si>
  <si>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</si>
  <si>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</si>
  <si>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</si>
  <si>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</si>
  <si>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</si>
  <si>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</si>
  <si>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</si>
  <si>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</si>
  <si>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</si>
  <si>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</si>
  <si>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</si>
  <si>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</si>
  <si>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</si>
  <si>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</si>
  <si>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</si>
  <si>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</si>
  <si>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</si>
  <si>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</si>
  <si>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</si>
  <si>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</si>
  <si>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</si>
  <si>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</si>
  <si>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</si>
  <si>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</si>
  <si>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</si>
  <si>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</si>
  <si>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</si>
  <si>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</si>
  <si>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</si>
  <si>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</si>
  <si>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</si>
  <si>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</si>
  <si>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</si>
  <si>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</si>
  <si>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</si>
  <si>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</si>
  <si>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</si>
  <si>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</si>
  <si>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</si>
  <si>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</si>
  <si>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</si>
  <si>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</si>
  <si>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</si>
  <si>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</si>
  <si>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</si>
  <si>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</si>
  <si>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</si>
  <si>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</si>
  <si>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</si>
  <si>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</si>
  <si>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</si>
  <si>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</si>
  <si>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</si>
  <si>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</si>
  <si>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</si>
  <si>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</si>
  <si>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</si>
  <si>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</si>
  <si>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</si>
  <si>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</si>
  <si>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</si>
  <si>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</si>
  <si>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</si>
  <si>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</si>
  <si>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</si>
  <si>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</si>
  <si>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</si>
  <si>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</si>
  <si>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</si>
  <si>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</si>
  <si>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</si>
  <si>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</si>
  <si>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</si>
  <si>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</si>
  <si>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</si>
  <si>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</si>
  <si>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</si>
  <si>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</si>
  <si>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</si>
  <si>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</si>
  <si>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</si>
  <si>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</si>
  <si>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</si>
  <si>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</si>
  <si>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</si>
  <si>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</si>
  <si>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</si>
  <si>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</si>
  <si>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</si>
  <si>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</si>
  <si>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</si>
  <si>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</si>
  <si>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</si>
  <si>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</si>
  <si>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</si>
  <si>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</si>
  <si>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</si>
  <si>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</si>
  <si>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</si>
  <si>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</si>
  <si>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</si>
  <si>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</si>
  <si>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</si>
  <si>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</si>
  <si>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</si>
  <si>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</si>
  <si>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</si>
  <si>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</si>
  <si>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</si>
  <si>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</si>
  <si>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</si>
  <si>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</si>
  <si>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</si>
  <si>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</si>
  <si>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</si>
  <si>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</si>
  <si>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</si>
  <si>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</si>
  <si>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</si>
  <si>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</si>
  <si>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</si>
  <si>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</si>
  <si>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</si>
  <si>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</si>
  <si>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</si>
  <si>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</si>
  <si>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</si>
  <si>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</si>
  <si>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</si>
  <si>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</si>
  <si>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</si>
  <si>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</si>
  <si>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</si>
  <si>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</si>
  <si>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</si>
  <si>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</si>
  <si>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</si>
  <si>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</si>
  <si>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</si>
  <si>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</si>
  <si>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</si>
  <si>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</si>
  <si>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部门：富源县教育体育局本年度无国有资本经营预算财政拨款的收支和年初、年末结转结余情况。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</si>
  <si>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</si>
  <si>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</si>
  <si>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</si>
  <si>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</si>
  <si>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</si>
  <si>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</si>
  <si>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</si>
  <si>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</si>
  <si>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</si>
  <si>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</si>
  <si>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</si>
  <si>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</si>
  <si>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</si>
  <si>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</si>
  <si>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</si>
  <si>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</si>
  <si>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</si>
  <si>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</si>
  <si>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</si>
  <si>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</si>
  <si>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</si>
  <si>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</si>
  <si>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</si>
  <si>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</si>
  <si>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</si>
  <si>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</si>
  <si>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</si>
  <si>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</si>
  <si>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</si>
  <si>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</si>
  <si>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</si>
  <si>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</si>
  <si>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</si>
  <si>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</si>
  <si>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</si>
  <si>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</si>
  <si>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</si>
  <si>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</si>
  <si>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</si>
  <si>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</si>
  <si>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</si>
  <si>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</si>
  <si>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</si>
  <si>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</si>
  <si>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</si>
  <si>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</si>
  <si>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</si>
  <si>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</si>
  <si>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</si>
  <si>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</si>
  <si>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</si>
  <si>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</si>
  <si>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</si>
  <si>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 xml:space="preserve">    1.贯彻执行党和国家有关教育体育的方针、政策、法律、法规，落实中央、省、市、县关于教育体育的决定，拟订全县教育体育改革与发展的规划和政策，并监督实施。
    2.负责各级各类教育体育工作的统筹规划和协调管理。会同有关部门拟订各级各类学校的设置标准，指导各级各类学校的教育教学改革，负责教育、体育基本信息的统计、分析和发布。
    3.负责推进义务教育均衡发展和促进教育公平，负责义务教育的宏观指导与协调，指导普通高中教育、幼儿教育和特殊教育工作。拟订基础教育的评估标准、教学基本要求和教学基本文件，组织审定中小学县级地方课程教材，全面实施素质教育。
    4.指导职业教育发展与改革，制定中等职业教育教学指导文件和教学评估标准，指导中等职业教育教材建设和职业指导工作。
    5.指导教育督导工作，负责组织对义务教育均衡发展的督导评估验收工作，指导基础教育发展水平、质量的监测工作。
    6.负责本部门教育体育经费的统筹管理，提出教育体育经费筹措、教育体育拨款、教育体育基建投资的政策建议，负责统计教育体育经费投入情况。
    7.指导各级各类学校的思想政治、德育、体育、卫生、艺术、国防教育，以及勤工俭学和贫困学生资助工作；指导全县青少年校外教育工作，统筹指导少数民族教育工作。
    8.主管全县教师工作，规划指导全县教师队伍及教育体育干部队伍建设；组织实施教师资格制度和教师资格认定；指导全县教育体育系统职称改革及专业技术职务评聘工作；指导教育体育系统人才队伍建设。
    9.归口管理全县国民学历教育，规划、协调和指导各种学历后的继续教育，制定中等及其以下学校的招生计划并组织指导实施，组织各类招生考试、成人自学考试和有关的社会考试工作。拟订全县语言文字工作政策和中长期规划，指导推广普通话工作和普通话师资培训工作。
    10.指导全县教育体育系统党的建设和党风廉政建设，负责全县教育体育系统内的信访、审计和行风建设；指导教育体育系统治安环境综合整治和突发事件处置。
    11.推进公共体育服务，指导公共体育设施建设和基层体育设施的监督管理；指导开展群众性体育健身活动，监督实施国家体育锻炼标准，开展国民体质监测。
    12.统筹规划竞技体育发展，抓好体育项目的业余训练和竞技体育工作；组织体育科研和成果推广工作；组织各类体育竞赛和全县综合性体育运动会；加强对体育彩票销售网点的业务指导和管理。</t>
  </si>
  <si>
    <t>（二）部门绩效目标的设立情况</t>
  </si>
  <si>
    <t xml:space="preserve">   根据富源县教育体育局2020年工作计划，确定并细化教育体育局2020年部门整体支出绩效目标：
    1、一级指标：产出指标
   二级指标：数量指标
   三级指标：标准化学校警务室
   指标值：50所
   绩效指标值设定依据及数据来源：富源县教育事业发展“十三五”规划   
    2、一级指标：产出指标
   二级指标：数量指标
   三级指标：新建第九中学
   指标值：1所
   绩效指标值设定依据及数据来源：富源县教育事业发展“十三五”规划
    3、一级指标：效益指标
   二级指标：社会效益指标
   三级指标：提升学校“三防”能力，提高全县高中入学率。
   指标值：≥10%
   绩效指标值设定依据及数据来源：富源县教育事业发展“十三五”规划
    4、一级指标：满意度指标
   二级指标：服务对象满意度指标
   三级指标：教学质量提高社会满意度
   指标值：≥95%
   绩效指标值设定依据及数据来源：富源县教育事业发展“十三五”规划</t>
  </si>
  <si>
    <t>（三）部门整体收支情况</t>
  </si>
  <si>
    <t xml:space="preserve">    年初结转和结余1,521.05万元。
    2020年收入186,400.50万元，其中：一般公共预算财政拨款收入185,123.90万元，政府性基金预算财政拨款收31.00万元，事业收入1,245.60万元。
    2020年支出187,291.29万元，其中：基本支出175,531.97万元，项目支出11,759.32万元。
    年末结转和结余630.26万元。</t>
  </si>
  <si>
    <t>（四）部门预算管理制度建设情况</t>
  </si>
  <si>
    <t xml:space="preserve">    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
    一是严格执行财政预算资金管理规定，不断提高资金使用效益；
    二是组织学习《行政单位内部控制规范》，并对照规范要求，进行内控情况的梳理和自查；
    三是严格执行《财务管理办法》，对单位的预算编制、审批、执行、决算工作进行了规范。</t>
  </si>
  <si>
    <t>（五）严控“三公经费”支出情况</t>
  </si>
  <si>
    <t xml:space="preserve">    2020年“三公”经费支出160.91万元，其中因公出国境0.00万元，公务接待费154.93万元，公务运行维护费5.98万元。</t>
  </si>
  <si>
    <t>二、绩效自评工作情况</t>
  </si>
  <si>
    <t>（一）绩效自评的目的</t>
  </si>
  <si>
    <t xml:space="preserve">    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</si>
  <si>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</si>
  <si>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</si>
  <si>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 xml:space="preserve">    县教育体育局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</si>
  <si>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</si>
  <si>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r>
      <t xml:space="preserve"> </t>
    </r>
    <r>
      <rPr>
        <sz val="10"/>
        <color indexed="8"/>
        <rFont val="宋体"/>
        <family val="0"/>
      </rPr>
      <t xml:space="preserve">   县教育体育</t>
    </r>
    <r>
      <rPr>
        <sz val="10"/>
        <color indexed="8"/>
        <rFont val="宋体"/>
        <family val="0"/>
      </rPr>
      <t>局从部门基本情况、绩效自评工作情况、评价情况分析及综合评价结论、存在的问题和整改建议、绩效自评结果应用、主要经验及做法6个方面进行部门整体支出的绩效评价。</t>
    </r>
  </si>
  <si>
    <t>三、评价情况分析及综合评价结论</t>
  </si>
  <si>
    <t xml:space="preserve">    通过对2020年度县教育体育局工作总结及工作台账等相关资料进行分析，县教育体育局2020年部门整体支出绩效目标共13项，完成13项，完成度及完成质量较高。
    县教育体育局2020年部门整体支出绩效自评等级为“优”。
    部门自评综合结论是：县教育体育局认真严格落实了县委县政府各项任务要求，在财政性资金的使用上积极与县财政部门沟通对接，取得了显著的社会效益。我局2020年部门支出与年初预算基本一致，达到预期绩效目标。</t>
  </si>
  <si>
    <t>四、存在的问题和整改情况</t>
  </si>
  <si>
    <r>
      <t xml:space="preserve"> </t>
    </r>
    <r>
      <rPr>
        <sz val="10"/>
        <color indexed="8"/>
        <rFont val="宋体"/>
        <family val="0"/>
      </rPr>
      <t xml:space="preserve">   </t>
    </r>
    <r>
      <rPr>
        <sz val="10"/>
        <color indexed="8"/>
        <rFont val="宋体"/>
        <family val="0"/>
      </rPr>
      <t xml:space="preserve">1.内部控制制度需不断完善和健全。整改措施：以建立和实施全面、完整、规范的内部控制制度为着力点，完善全面涵盖预算、收支、政府采购、资产、项目五大业务控制的内部流程制度。
</t>
    </r>
    <r>
      <rPr>
        <sz val="10"/>
        <color indexed="8"/>
        <rFont val="宋体"/>
        <family val="0"/>
      </rPr>
      <t xml:space="preserve">    </t>
    </r>
    <r>
      <rPr>
        <sz val="10"/>
        <color indexed="8"/>
        <rFont val="宋体"/>
        <family val="0"/>
      </rPr>
      <t xml:space="preserve">2.部分费用支出不够细化。整改措施：进一步加强预算管理,明确资金使用标准和依据，尽快完善资金管理及绩效评价规章制度。
</t>
    </r>
    <r>
      <rPr>
        <sz val="10"/>
        <color indexed="8"/>
        <rFont val="宋体"/>
        <family val="0"/>
      </rPr>
      <t xml:space="preserve">    </t>
    </r>
    <r>
      <rPr>
        <sz val="10"/>
        <color indexed="8"/>
        <rFont val="宋体"/>
        <family val="0"/>
      </rPr>
      <t>3.少数整体支出绩效指标制定太宽泛。整改措施：绩效指标要紧紧围绕实施内容，制定出能全面反映产出、效果及效率的指标，全面提升专业化、规范化和精细化管理水平，提高财政资金使用效益。</t>
    </r>
  </si>
  <si>
    <t>五、绩效自评结果应用</t>
  </si>
  <si>
    <r>
      <t xml:space="preserve"> </t>
    </r>
    <r>
      <rPr>
        <sz val="10"/>
        <color indexed="8"/>
        <rFont val="宋体"/>
        <family val="0"/>
      </rPr>
      <t xml:space="preserve">   </t>
    </r>
    <r>
      <rPr>
        <sz val="10"/>
        <color indexed="8"/>
        <rFont val="宋体"/>
        <family val="0"/>
      </rPr>
      <t>根据自评情况，建立激励与约束机制，针对自评中出现的问题，及时调整和优化财政资金的预算支出的方向和内容，加强财务管理提高财政资金使用效益和部门工作效率。</t>
    </r>
  </si>
  <si>
    <t>六、主要经验及做法</t>
  </si>
  <si>
    <t xml:space="preserve">    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</si>
  <si>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</si>
  <si>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</si>
  <si>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</si>
  <si>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</si>
  <si>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</si>
  <si>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富源县教育体育局</t>
  </si>
  <si>
    <t>内容</t>
  </si>
  <si>
    <t>说明</t>
  </si>
  <si>
    <t>部门总体目标</t>
  </si>
  <si>
    <t>部门职责</t>
  </si>
  <si>
    <t>根据三定方案归纳。</t>
  </si>
  <si>
    <t>总体绩效目标</t>
  </si>
  <si>
    <t xml:space="preserve">    一、保障县教育体育局及所属部门机构正常运转、充分履行职能职责、财政预算执行率=100%。
    二、全县教育体育事业发展水平和本部门行业综合服务能力、服务水平逐步提升。
    三、服务对象和社会各界对县教育体育部门工作综合满意度≥90%。</t>
  </si>
  <si>
    <t>根据部门职责，中长期规划，各级党委、各级政府要求归纳要求归纳。</t>
  </si>
  <si>
    <t>一、部门年度目标</t>
  </si>
  <si>
    <t>财年</t>
  </si>
  <si>
    <t>目标</t>
  </si>
  <si>
    <t>实际完成情况</t>
  </si>
  <si>
    <t>2020</t>
  </si>
  <si>
    <t xml:space="preserve">    县级财政部门有效保障了县教育体育局及所属部门机构正常运转、充分履行职能职责，财政预算执行率达100%。全县教育体育事业发展水平和本部门行业综合服务能力、服务水平得到逐步提升。服务对象和社会各界对县教育体育部门工作综合满意度达91%%。</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</si>
  <si>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</si>
  <si>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</si>
  <si>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</si>
  <si>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</si>
  <si>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</si>
  <si>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</si>
  <si>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</si>
  <si>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</si>
  <si>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</si>
  <si>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</si>
  <si>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</si>
  <si>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</si>
  <si>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</si>
  <si>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</si>
  <si>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富源县第九中学建设项目</t>
  </si>
  <si>
    <t>省级</t>
  </si>
  <si>
    <t>占地187.38亩，在校生规模3000人，60个教学班，概算总投资2.95亿。</t>
  </si>
  <si>
    <t>义务教育薄弱环节改善与能力提升项目</t>
  </si>
  <si>
    <t>中央</t>
  </si>
  <si>
    <t>完成校舍建设面积1.75万平方米，全面改善富源县义务教育学校薄弱环节。</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</si>
  <si>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</si>
  <si>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</si>
  <si>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</si>
  <si>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</si>
  <si>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</si>
  <si>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</si>
  <si>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</si>
  <si>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</si>
  <si>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</si>
  <si>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</si>
  <si>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</si>
  <si>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标准化学校警务室</t>
  </si>
  <si>
    <t>&lt;=</t>
  </si>
  <si>
    <t>个</t>
  </si>
  <si>
    <t>质量指标</t>
  </si>
  <si>
    <t>提高全县高中入学率</t>
  </si>
  <si>
    <t>&gt;=</t>
  </si>
  <si>
    <t>%</t>
  </si>
  <si>
    <t>提升学校“三防”能力</t>
  </si>
  <si>
    <t>&gt;</t>
  </si>
  <si>
    <t>时效指标</t>
  </si>
  <si>
    <t>按年度工作计划及时完成</t>
  </si>
  <si>
    <t>=</t>
  </si>
  <si>
    <t>效益指标</t>
  </si>
  <si>
    <t>经济效益指标</t>
  </si>
  <si>
    <t>保障县教育体育局及所属部门机构正常运转、充分履行职能职责、财政预算执行率</t>
  </si>
  <si>
    <t>社会效益指标</t>
  </si>
  <si>
    <t>全县教育体育事业发展水平和本部门行业综合服务能力、服务水平年增长率</t>
  </si>
  <si>
    <t>可持续影响指标</t>
  </si>
  <si>
    <t>全县教育体育事业可持续发展年增长率</t>
  </si>
  <si>
    <t>满意度指标</t>
  </si>
  <si>
    <t>服务对象满意度指标</t>
  </si>
  <si>
    <t>服务对象和社会各界对县教育体育部门工作综合满意度</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</si>
  <si>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</si>
  <si>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</si>
  <si>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</si>
  <si>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</si>
  <si>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</si>
  <si>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</si>
  <si>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</si>
  <si>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</si>
  <si>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</si>
  <si>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</si>
  <si>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</si>
  <si>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</si>
  <si>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</si>
  <si>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</si>
  <si>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</si>
  <si>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</si>
  <si>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</si>
  <si>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</si>
  <si>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</si>
  <si>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2020年已完成校舍建设面积1.73万平方米。</t>
  </si>
  <si>
    <t>绩效指标</t>
  </si>
  <si>
    <t xml:space="preserve">年度指标值 </t>
  </si>
  <si>
    <t>资金到位率</t>
  </si>
  <si>
    <t>受益学生人数</t>
  </si>
  <si>
    <t>万人</t>
  </si>
  <si>
    <t>2.44万人</t>
  </si>
  <si>
    <t>投资完成率</t>
  </si>
  <si>
    <t>原因：施工方施工进度滞后。措施：督促施工方加快施工进度。</t>
  </si>
  <si>
    <t>效果指标</t>
  </si>
  <si>
    <t>社会指标</t>
  </si>
  <si>
    <t>完成校舍建设面积</t>
  </si>
  <si>
    <t>万平方米</t>
  </si>
  <si>
    <t>1.73万平方米</t>
  </si>
  <si>
    <t>补助对象对政策的知晓度</t>
  </si>
  <si>
    <t>服务对象满意度</t>
  </si>
  <si>
    <t>群众满意度</t>
  </si>
  <si>
    <t>其他需要说明事项</t>
  </si>
  <si>
    <t>总分</t>
  </si>
  <si>
    <t>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</si>
</sst>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sz val="11"/>
      <color indexed="9"/>
      <name val="宋体"/>
      <family val="0"/>
    </font>
    <font>
      <sz val="11"/>
      <color indexed="17"/>
      <name val="宋体"/>
      <family val="0"/>
    </font>
    <font>
      <sz val="11"/>
      <color indexed="10"/>
      <name val="宋体"/>
      <family val="0"/>
    </font>
    <font>
      <b/>
      <sz val="11"/>
      <color indexed="56"/>
      <name val="宋体"/>
      <family val="0"/>
    </font>
    <font>
      <sz val="11"/>
      <color indexed="52"/>
      <name val="宋体"/>
      <family val="0"/>
    </font>
    <font>
      <sz val="11"/>
      <color indexed="62"/>
      <name val="宋体"/>
      <family val="0"/>
    </font>
    <font>
      <u val="single"/>
      <sz val="12"/>
      <color indexed="12"/>
      <name val="宋体"/>
      <family val="0"/>
    </font>
    <font>
      <b/>
      <sz val="11"/>
      <color indexed="9"/>
      <name val="宋体"/>
      <family val="0"/>
    </font>
    <font>
      <b/>
      <sz val="11"/>
      <color indexed="52"/>
      <name val="宋体"/>
      <family val="0"/>
    </font>
    <font>
      <u val="single"/>
      <sz val="12"/>
      <color indexed="36"/>
      <name val="宋体"/>
      <family val="0"/>
    </font>
    <font>
      <b/>
      <sz val="15"/>
      <color indexed="56"/>
      <name val="宋体"/>
      <family val="0"/>
    </font>
    <font>
      <sz val="11"/>
      <color indexed="20"/>
      <name val="宋体"/>
      <family val="0"/>
    </font>
    <font>
      <b/>
      <sz val="11"/>
      <color indexed="63"/>
      <name val="宋体"/>
      <family val="0"/>
    </font>
    <font>
      <b/>
      <sz val="13"/>
      <color indexed="56"/>
      <name val="宋体"/>
      <family val="0"/>
    </font>
    <font>
      <b/>
      <sz val="18"/>
      <color indexed="56"/>
      <name val="宋体"/>
      <family val="0"/>
    </font>
    <font>
      <i/>
      <sz val="11"/>
      <color indexed="23"/>
      <name val="宋体"/>
      <family val="0"/>
    </font>
    <font>
      <sz val="11"/>
      <color indexed="60"/>
      <name val="宋体"/>
      <family val="0"/>
    </font>
    <font>
      <b/>
      <sz val="11"/>
      <color indexed="8"/>
      <name val="宋体"/>
      <family val="0"/>
    </font>
    <font>
      <b/>
      <sz val="18"/>
      <name val="Calibri"/>
      <family val="0"/>
    </font>
    <font>
      <b/>
      <sz val="10"/>
      <name val="Calibri"/>
      <family val="0"/>
    </font>
    <font>
      <sz val="10"/>
      <color indexed="8"/>
      <name val="Calibri"/>
      <family val="0"/>
    </font>
    <font>
      <sz val="10"/>
      <color theme="1"/>
      <name val="Calibri"/>
      <family val="0"/>
    </font>
    <font>
      <sz val="10"/>
      <color rgb="FF000000"/>
      <name val="宋体"/>
      <family val="0"/>
    </font>
    <font>
      <b/>
      <sz val="18"/>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4" fillId="0" borderId="3" applyNumberFormat="0" applyFill="0" applyAlignment="0" applyProtection="0"/>
    <xf numFmtId="0" fontId="11" fillId="0" borderId="0">
      <alignment/>
      <protection/>
    </xf>
    <xf numFmtId="0" fontId="27"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6" fillId="10" borderId="6" applyNumberFormat="0" applyAlignment="0" applyProtection="0"/>
    <xf numFmtId="0" fontId="22" fillId="10" borderId="1" applyNumberFormat="0" applyAlignment="0" applyProtection="0"/>
    <xf numFmtId="0" fontId="21" fillId="11" borderId="7" applyNumberFormat="0" applyAlignment="0" applyProtection="0"/>
    <xf numFmtId="0" fontId="2"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31" fillId="0" borderId="9" applyNumberFormat="0" applyFill="0" applyAlignment="0" applyProtection="0"/>
    <xf numFmtId="0" fontId="15" fillId="2"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1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4" fillId="20" borderId="0" applyNumberFormat="0" applyBorder="0" applyAlignment="0" applyProtection="0"/>
    <xf numFmtId="0" fontId="2"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22" borderId="0" applyNumberFormat="0" applyBorder="0" applyAlignment="0" applyProtection="0"/>
    <xf numFmtId="0" fontId="14"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286">
    <xf numFmtId="0" fontId="0" fillId="0" borderId="0" xfId="0" applyAlignment="1">
      <alignment/>
    </xf>
    <xf numFmtId="0" fontId="2" fillId="0" borderId="0" xfId="66"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6" applyFont="1" applyAlignment="1">
      <alignment wrapText="1"/>
      <protection/>
    </xf>
    <xf numFmtId="176" fontId="32" fillId="0" borderId="0" xfId="66" applyNumberFormat="1" applyFont="1" applyFill="1" applyAlignment="1">
      <alignment horizontal="center" vertical="center" wrapText="1"/>
      <protection/>
    </xf>
    <xf numFmtId="176" fontId="33" fillId="0" borderId="0" xfId="66" applyNumberFormat="1" applyFont="1" applyFill="1" applyAlignment="1">
      <alignment horizontal="center" vertical="center" wrapText="1"/>
      <protection/>
    </xf>
    <xf numFmtId="176" fontId="34" fillId="0" borderId="10" xfId="66" applyNumberFormat="1" applyFont="1" applyFill="1" applyBorder="1" applyAlignment="1">
      <alignment horizontal="center" vertical="center" wrapText="1"/>
      <protection/>
    </xf>
    <xf numFmtId="176" fontId="34" fillId="0" borderId="10" xfId="66" applyNumberFormat="1" applyFont="1" applyFill="1" applyBorder="1" applyAlignment="1">
      <alignment vertical="center" wrapText="1"/>
      <protection/>
    </xf>
    <xf numFmtId="176" fontId="34" fillId="0" borderId="10" xfId="66" applyNumberFormat="1" applyFont="1" applyFill="1" applyBorder="1" applyAlignment="1">
      <alignment horizontal="right" vertical="center" wrapText="1"/>
      <protection/>
    </xf>
    <xf numFmtId="0" fontId="34" fillId="0" borderId="10" xfId="66" applyNumberFormat="1" applyFont="1" applyFill="1" applyBorder="1" applyAlignment="1">
      <alignment horizontal="center" vertical="center" wrapText="1"/>
      <protection/>
    </xf>
    <xf numFmtId="10" fontId="34" fillId="0" borderId="10" xfId="66" applyNumberFormat="1" applyFont="1" applyFill="1" applyBorder="1" applyAlignment="1">
      <alignment horizontal="right" vertical="center" wrapText="1"/>
      <protection/>
    </xf>
    <xf numFmtId="176" fontId="34" fillId="0" borderId="11" xfId="66" applyNumberFormat="1" applyFont="1" applyFill="1" applyBorder="1" applyAlignment="1">
      <alignment horizontal="left" vertical="center" wrapText="1"/>
      <protection/>
    </xf>
    <xf numFmtId="176" fontId="34" fillId="0" borderId="12" xfId="66" applyNumberFormat="1" applyFont="1" applyFill="1" applyBorder="1" applyAlignment="1">
      <alignment horizontal="left" vertical="center" wrapText="1"/>
      <protection/>
    </xf>
    <xf numFmtId="176" fontId="34" fillId="0" borderId="13" xfId="66" applyNumberFormat="1" applyFont="1" applyFill="1" applyBorder="1" applyAlignment="1">
      <alignment horizontal="left" vertical="center" wrapText="1"/>
      <protection/>
    </xf>
    <xf numFmtId="176" fontId="34" fillId="0" borderId="11" xfId="66" applyNumberFormat="1" applyFont="1" applyFill="1" applyBorder="1" applyAlignment="1">
      <alignment horizontal="center" vertical="center" wrapText="1"/>
      <protection/>
    </xf>
    <xf numFmtId="176" fontId="34" fillId="0" borderId="12" xfId="66" applyNumberFormat="1" applyFont="1" applyFill="1" applyBorder="1" applyAlignment="1">
      <alignment horizontal="center" vertical="center" wrapText="1"/>
      <protection/>
    </xf>
    <xf numFmtId="176" fontId="34" fillId="0" borderId="13" xfId="66" applyNumberFormat="1" applyFont="1" applyFill="1" applyBorder="1" applyAlignment="1">
      <alignment horizontal="center" vertical="center" wrapText="1"/>
      <protection/>
    </xf>
    <xf numFmtId="176" fontId="34" fillId="0" borderId="14" xfId="66" applyNumberFormat="1" applyFont="1" applyFill="1" applyBorder="1" applyAlignment="1">
      <alignment horizontal="center" vertical="center" wrapText="1"/>
      <protection/>
    </xf>
    <xf numFmtId="176" fontId="34" fillId="0" borderId="15" xfId="66" applyNumberFormat="1" applyFont="1" applyFill="1" applyBorder="1" applyAlignment="1">
      <alignment horizontal="center" vertical="center" wrapText="1"/>
      <protection/>
    </xf>
    <xf numFmtId="176" fontId="34" fillId="0" borderId="11" xfId="66" applyNumberFormat="1" applyFont="1" applyFill="1" applyBorder="1" applyAlignment="1">
      <alignment vertical="center" wrapText="1"/>
      <protection/>
    </xf>
    <xf numFmtId="176" fontId="34" fillId="0" borderId="10" xfId="66" applyNumberFormat="1" applyFont="1" applyFill="1" applyBorder="1" applyAlignment="1">
      <alignment horizontal="left" vertical="center" wrapText="1"/>
      <protection/>
    </xf>
    <xf numFmtId="9" fontId="34" fillId="0" borderId="10" xfId="66" applyNumberFormat="1" applyFont="1" applyFill="1" applyBorder="1" applyAlignment="1">
      <alignment horizontal="center" vertical="center" wrapText="1"/>
      <protection/>
    </xf>
    <xf numFmtId="176" fontId="2" fillId="0" borderId="0" xfId="66" applyNumberFormat="1" applyFont="1" applyAlignment="1">
      <alignment wrapText="1"/>
      <protection/>
    </xf>
    <xf numFmtId="176" fontId="7" fillId="0" borderId="0" xfId="0" applyNumberFormat="1" applyFont="1" applyFill="1" applyAlignment="1">
      <alignment horizontal="right" vertical="center"/>
    </xf>
    <xf numFmtId="0" fontId="7" fillId="0" borderId="0" xfId="0" applyFont="1" applyFill="1" applyAlignment="1">
      <alignment/>
    </xf>
    <xf numFmtId="0" fontId="6" fillId="0" borderId="0" xfId="0" applyFont="1" applyFill="1" applyAlignment="1">
      <alignment/>
    </xf>
    <xf numFmtId="0" fontId="6" fillId="0" borderId="0" xfId="67" applyFont="1" applyFill="1" applyAlignment="1">
      <alignment horizontal="center" vertical="center"/>
      <protection/>
    </xf>
    <xf numFmtId="0" fontId="6" fillId="0" borderId="0" xfId="67" applyFont="1" applyFill="1">
      <alignment vertical="center"/>
      <protection/>
    </xf>
    <xf numFmtId="0" fontId="2" fillId="0" borderId="0" xfId="0" applyFont="1" applyFill="1" applyAlignment="1">
      <alignment/>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4"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176" fontId="9" fillId="0" borderId="10" xfId="0" applyNumberFormat="1" applyFont="1" applyFill="1" applyBorder="1" applyAlignment="1">
      <alignment horizontal="left" vertical="center"/>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6" fillId="0" borderId="13"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7" fillId="0" borderId="10" xfId="0" applyNumberFormat="1" applyFont="1" applyFill="1" applyBorder="1" applyAlignment="1">
      <alignment horizontal="right" vertical="center" wrapText="1"/>
    </xf>
    <xf numFmtId="176" fontId="7" fillId="0" borderId="10" xfId="0" applyNumberFormat="1" applyFont="1" applyFill="1" applyBorder="1" applyAlignment="1">
      <alignment vertical="center" wrapText="1"/>
    </xf>
    <xf numFmtId="176" fontId="6" fillId="0" borderId="14" xfId="67" applyNumberFormat="1" applyFont="1" applyFill="1" applyBorder="1" applyAlignment="1">
      <alignment horizontal="center" vertical="center"/>
      <protection/>
    </xf>
    <xf numFmtId="176" fontId="6" fillId="0" borderId="10" xfId="67" applyNumberFormat="1" applyFont="1" applyFill="1" applyBorder="1" applyAlignment="1">
      <alignment horizontal="center" vertical="center"/>
      <protection/>
    </xf>
    <xf numFmtId="176" fontId="6" fillId="0" borderId="14" xfId="67" applyNumberFormat="1" applyFont="1" applyFill="1" applyBorder="1" applyAlignment="1">
      <alignment horizontal="center" vertical="center" wrapText="1"/>
      <protection/>
    </xf>
    <xf numFmtId="176" fontId="6" fillId="0" borderId="10" xfId="67" applyNumberFormat="1" applyFont="1" applyFill="1" applyBorder="1" applyAlignment="1">
      <alignment horizontal="center" vertical="center" wrapText="1"/>
      <protection/>
    </xf>
    <xf numFmtId="176" fontId="6" fillId="0" borderId="11" xfId="67" applyNumberFormat="1" applyFont="1" applyFill="1" applyBorder="1" applyAlignment="1">
      <alignment horizontal="center" vertical="center" wrapText="1"/>
      <protection/>
    </xf>
    <xf numFmtId="176" fontId="6" fillId="0" borderId="10" xfId="67" applyNumberFormat="1" applyFont="1" applyFill="1" applyBorder="1" applyAlignment="1">
      <alignment horizontal="left" vertical="center"/>
      <protection/>
    </xf>
    <xf numFmtId="0" fontId="6" fillId="0" borderId="14" xfId="67" applyNumberFormat="1" applyFont="1" applyFill="1" applyBorder="1" applyAlignment="1">
      <alignment horizontal="center" vertical="center" wrapText="1"/>
      <protection/>
    </xf>
    <xf numFmtId="0" fontId="6" fillId="0" borderId="10" xfId="67" applyNumberFormat="1" applyFont="1" applyFill="1" applyBorder="1" applyAlignment="1">
      <alignment horizontal="center" vertical="center"/>
      <protection/>
    </xf>
    <xf numFmtId="176" fontId="6" fillId="0" borderId="10" xfId="67" applyNumberFormat="1" applyFont="1" applyFill="1" applyBorder="1" applyAlignment="1">
      <alignment horizontal="left" vertical="center" wrapText="1"/>
      <protection/>
    </xf>
    <xf numFmtId="0" fontId="35" fillId="0" borderId="10" xfId="0" applyNumberFormat="1" applyFont="1" applyFill="1" applyBorder="1" applyAlignment="1">
      <alignment horizontal="center" vertical="center" wrapText="1"/>
    </xf>
    <xf numFmtId="176" fontId="35" fillId="0" borderId="10" xfId="0" applyNumberFormat="1" applyFont="1" applyFill="1" applyBorder="1" applyAlignment="1">
      <alignment horizontal="center" vertical="center" wrapText="1"/>
    </xf>
    <xf numFmtId="0" fontId="6" fillId="0" borderId="10" xfId="67" applyNumberFormat="1" applyFont="1" applyFill="1" applyBorder="1" applyAlignment="1">
      <alignment horizontal="center" vertical="center" wrapText="1"/>
      <protection/>
    </xf>
    <xf numFmtId="49" fontId="6" fillId="0" borderId="10" xfId="67" applyNumberFormat="1" applyFont="1" applyFill="1" applyBorder="1" applyAlignment="1">
      <alignment horizontal="center" vertical="center" wrapText="1"/>
      <protection/>
    </xf>
    <xf numFmtId="176" fontId="6" fillId="0" borderId="0" xfId="67" applyNumberFormat="1" applyFont="1" applyFill="1" applyAlignment="1">
      <alignment horizontal="center" vertical="center"/>
      <protection/>
    </xf>
    <xf numFmtId="176" fontId="35" fillId="0" borderId="11" xfId="0" applyNumberFormat="1" applyFont="1" applyFill="1" applyBorder="1" applyAlignment="1">
      <alignment horizontal="center" vertical="center" wrapText="1"/>
    </xf>
    <xf numFmtId="176" fontId="3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176" fontId="2" fillId="0" borderId="0" xfId="0" applyNumberFormat="1" applyFont="1" applyFill="1" applyAlignment="1">
      <alignment/>
    </xf>
    <xf numFmtId="176" fontId="6"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0" fontId="7" fillId="0" borderId="10" xfId="0" applyNumberFormat="1" applyFont="1" applyFill="1" applyBorder="1" applyAlignment="1">
      <alignment vertical="center" wrapText="1"/>
    </xf>
    <xf numFmtId="176" fontId="7" fillId="0" borderId="10" xfId="0" applyNumberFormat="1" applyFont="1" applyFill="1" applyBorder="1" applyAlignment="1">
      <alignment horizontal="center" vertical="center" wrapText="1"/>
    </xf>
    <xf numFmtId="176" fontId="6" fillId="0" borderId="12" xfId="67" applyNumberFormat="1" applyFont="1" applyFill="1" applyBorder="1" applyAlignment="1">
      <alignment horizontal="center" vertical="center" wrapText="1"/>
      <protection/>
    </xf>
    <xf numFmtId="176" fontId="6" fillId="0" borderId="13" xfId="67" applyNumberFormat="1" applyFont="1" applyFill="1" applyBorder="1" applyAlignment="1">
      <alignment horizontal="center" vertical="center" wrapText="1"/>
      <protection/>
    </xf>
    <xf numFmtId="0" fontId="35"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176" fontId="3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176" fontId="6" fillId="0" borderId="0" xfId="0" applyNumberFormat="1" applyFont="1" applyFill="1" applyAlignment="1">
      <alignment/>
    </xf>
    <xf numFmtId="0" fontId="37" fillId="0" borderId="0" xfId="0" applyFont="1" applyFill="1" applyBorder="1" applyAlignment="1">
      <alignment horizontal="center" vertical="center" wrapText="1"/>
    </xf>
    <xf numFmtId="0" fontId="37" fillId="0" borderId="0" xfId="0" applyFont="1" applyFill="1" applyAlignment="1">
      <alignment horizontal="center" vertical="center" wrapText="1"/>
    </xf>
    <xf numFmtId="0" fontId="36" fillId="0" borderId="0" xfId="0" applyFont="1" applyFill="1" applyBorder="1" applyAlignment="1">
      <alignment horizontal="left" vertical="center" wrapText="1"/>
    </xf>
    <xf numFmtId="0" fontId="36" fillId="0" borderId="10" xfId="0" applyFont="1" applyBorder="1" applyAlignment="1">
      <alignment horizontal="center" vertical="center" wrapText="1"/>
    </xf>
    <xf numFmtId="0" fontId="36" fillId="0" borderId="10" xfId="0" applyFont="1" applyBorder="1" applyAlignment="1">
      <alignment horizontal="left" vertical="center" wrapText="1"/>
    </xf>
    <xf numFmtId="4" fontId="36" fillId="0" borderId="10" xfId="0" applyNumberFormat="1" applyFont="1" applyBorder="1" applyAlignment="1">
      <alignment horizontal="right" vertical="center" wrapText="1"/>
    </xf>
    <xf numFmtId="0" fontId="36" fillId="0" borderId="0" xfId="0" applyFont="1" applyBorder="1" applyAlignment="1">
      <alignment horizontal="justify" wrapText="1"/>
    </xf>
    <xf numFmtId="0" fontId="36" fillId="0" borderId="0" xfId="0" applyFont="1" applyAlignment="1">
      <alignment horizontal="justify" wrapText="1"/>
    </xf>
    <xf numFmtId="0" fontId="38" fillId="0" borderId="0" xfId="0" applyFont="1" applyBorder="1" applyAlignment="1">
      <alignment horizontal="left" wrapText="1"/>
    </xf>
    <xf numFmtId="0" fontId="36" fillId="0" borderId="0" xfId="0" applyFont="1" applyFill="1" applyBorder="1" applyAlignment="1">
      <alignment horizontal="left" wrapText="1"/>
    </xf>
    <xf numFmtId="0" fontId="36" fillId="0" borderId="0" xfId="0" applyFont="1" applyFill="1" applyBorder="1" applyAlignment="1">
      <alignment horizontal="right" vertical="center" wrapText="1"/>
    </xf>
    <xf numFmtId="0" fontId="36" fillId="0" borderId="0" xfId="0" applyFont="1" applyBorder="1" applyAlignment="1">
      <alignment horizontal="left" wrapText="1"/>
    </xf>
    <xf numFmtId="0" fontId="39" fillId="0" borderId="0" xfId="0" applyFont="1" applyBorder="1" applyAlignment="1">
      <alignment horizontal="left" wrapText="1"/>
    </xf>
    <xf numFmtId="0" fontId="7" fillId="0" borderId="0"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4" fillId="0" borderId="0" xfId="0" applyNumberFormat="1" applyFont="1" applyFill="1" applyAlignment="1">
      <alignment vertical="center"/>
    </xf>
    <xf numFmtId="0" fontId="34" fillId="0" borderId="0" xfId="0" applyNumberFormat="1" applyFont="1" applyFill="1" applyAlignment="1">
      <alignment vertical="center"/>
    </xf>
    <xf numFmtId="176" fontId="12" fillId="0" borderId="0" xfId="0" applyNumberFormat="1" applyFont="1" applyFill="1" applyAlignment="1">
      <alignment/>
    </xf>
    <xf numFmtId="176" fontId="34" fillId="0" borderId="10" xfId="0" applyNumberFormat="1" applyFont="1" applyFill="1" applyBorder="1" applyAlignment="1">
      <alignment horizontal="center" vertical="center" shrinkToFit="1"/>
    </xf>
    <xf numFmtId="0" fontId="34" fillId="0" borderId="10" xfId="0" applyNumberFormat="1" applyFont="1" applyFill="1" applyBorder="1" applyAlignment="1">
      <alignment horizontal="center" vertical="center" shrinkToFit="1"/>
    </xf>
    <xf numFmtId="176" fontId="12" fillId="0" borderId="0" xfId="0" applyNumberFormat="1" applyFont="1" applyFill="1" applyAlignment="1">
      <alignment horizontal="center"/>
    </xf>
    <xf numFmtId="176" fontId="40" fillId="0" borderId="10" xfId="0" applyNumberFormat="1" applyFont="1" applyFill="1" applyBorder="1" applyAlignment="1">
      <alignment horizontal="left" vertical="center" shrinkToFit="1"/>
    </xf>
    <xf numFmtId="0" fontId="12" fillId="0" borderId="0" xfId="0" applyNumberFormat="1" applyFont="1" applyFill="1" applyAlignment="1">
      <alignment horizontal="center"/>
    </xf>
    <xf numFmtId="176" fontId="34" fillId="0" borderId="10" xfId="0" applyNumberFormat="1" applyFont="1" applyFill="1" applyBorder="1" applyAlignment="1">
      <alignment horizontal="left" vertical="center" shrinkToFit="1"/>
    </xf>
    <xf numFmtId="4" fontId="34" fillId="0" borderId="10" xfId="0" applyNumberFormat="1" applyFont="1" applyFill="1" applyBorder="1" applyAlignment="1">
      <alignment horizontal="right" vertical="center" wrapText="1" shrinkToFit="1"/>
    </xf>
    <xf numFmtId="4" fontId="34" fillId="0" borderId="10" xfId="0" applyNumberFormat="1" applyFont="1" applyFill="1" applyBorder="1" applyAlignment="1">
      <alignment horizontal="right" vertical="center" shrinkToFit="1"/>
    </xf>
    <xf numFmtId="3" fontId="6" fillId="0" borderId="21" xfId="0" applyNumberFormat="1" applyFont="1" applyFill="1" applyBorder="1" applyAlignment="1">
      <alignment horizontal="right" vertical="center" shrinkToFit="1"/>
    </xf>
    <xf numFmtId="176" fontId="34" fillId="0" borderId="10" xfId="0" applyNumberFormat="1" applyFont="1" applyFill="1" applyBorder="1" applyAlignment="1">
      <alignment horizontal="right" vertical="center" shrinkToFit="1"/>
    </xf>
    <xf numFmtId="176" fontId="41" fillId="0" borderId="0" xfId="0" applyNumberFormat="1" applyFont="1" applyFill="1" applyBorder="1" applyAlignment="1">
      <alignment horizontal="left" vertical="center" wrapText="1" shrinkToFit="1"/>
    </xf>
    <xf numFmtId="0" fontId="41" fillId="0" borderId="0" xfId="0" applyNumberFormat="1" applyFont="1" applyFill="1" applyBorder="1" applyAlignment="1">
      <alignment horizontal="left" vertical="center" wrapText="1" shrinkToFit="1"/>
    </xf>
    <xf numFmtId="176" fontId="34" fillId="0" borderId="0" xfId="0" applyNumberFormat="1" applyFont="1" applyFill="1" applyBorder="1" applyAlignment="1">
      <alignment horizontal="left" vertical="center" wrapText="1" shrinkToFit="1"/>
    </xf>
    <xf numFmtId="0" fontId="34" fillId="0" borderId="0" xfId="0" applyNumberFormat="1" applyFont="1" applyFill="1" applyBorder="1" applyAlignment="1">
      <alignment horizontal="left" vertical="center" wrapText="1" shrinkToFit="1"/>
    </xf>
    <xf numFmtId="176" fontId="42" fillId="0" borderId="0" xfId="0" applyNumberFormat="1" applyFont="1" applyFill="1" applyAlignment="1">
      <alignment/>
    </xf>
    <xf numFmtId="0" fontId="42" fillId="0" borderId="0" xfId="0" applyNumberFormat="1" applyFont="1" applyFill="1" applyAlignment="1">
      <alignment/>
    </xf>
    <xf numFmtId="176" fontId="0" fillId="0" borderId="0" xfId="0" applyNumberFormat="1" applyFill="1" applyAlignment="1">
      <alignmen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vertical="center"/>
    </xf>
    <xf numFmtId="176" fontId="7" fillId="0" borderId="0" xfId="0" applyNumberFormat="1" applyFont="1" applyFill="1" applyAlignment="1">
      <alignment/>
    </xf>
    <xf numFmtId="176" fontId="6" fillId="0" borderId="0" xfId="0" applyNumberFormat="1" applyFont="1" applyFill="1" applyBorder="1" applyAlignment="1">
      <alignment horizontal="right" vertical="center"/>
    </xf>
    <xf numFmtId="176" fontId="7" fillId="0" borderId="0" xfId="0" applyNumberFormat="1" applyFont="1" applyFill="1" applyAlignment="1">
      <alignment/>
    </xf>
    <xf numFmtId="0" fontId="7" fillId="0" borderId="0" xfId="0" applyFont="1" applyFill="1" applyAlignment="1">
      <alignment/>
    </xf>
    <xf numFmtId="4" fontId="6"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35" applyFill="1">
      <alignment/>
      <protection/>
    </xf>
    <xf numFmtId="0" fontId="7" fillId="0" borderId="0" xfId="54" applyFont="1" applyFill="1" applyAlignment="1">
      <alignment vertical="center" wrapText="1"/>
      <protection/>
    </xf>
    <xf numFmtId="0" fontId="6"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176" fontId="36" fillId="0" borderId="0" xfId="0" applyNumberFormat="1" applyFont="1" applyFill="1" applyAlignment="1">
      <alignment/>
    </xf>
    <xf numFmtId="176" fontId="6" fillId="0" borderId="0" xfId="35" applyNumberFormat="1" applyFont="1" applyFill="1" applyAlignment="1">
      <alignment vertical="center"/>
      <protection/>
    </xf>
    <xf numFmtId="176" fontId="34" fillId="0" borderId="19" xfId="0" applyNumberFormat="1" applyFont="1" applyFill="1" applyBorder="1" applyAlignment="1" applyProtection="1">
      <alignment horizontal="right" vertical="center" wrapText="1"/>
      <protection/>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center" vertical="center" wrapText="1" shrinkToFit="1"/>
    </xf>
    <xf numFmtId="0" fontId="6" fillId="0" borderId="21"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left" vertical="center" shrinkToFit="1"/>
    </xf>
    <xf numFmtId="176" fontId="6" fillId="0" borderId="21" xfId="0" applyNumberFormat="1" applyFont="1" applyFill="1" applyBorder="1" applyAlignment="1">
      <alignment horizontal="left" vertical="center" shrinkToFit="1"/>
    </xf>
    <xf numFmtId="4" fontId="6" fillId="0" borderId="21" xfId="0" applyNumberFormat="1" applyFont="1" applyFill="1" applyBorder="1" applyAlignment="1">
      <alignment horizontal="right" vertical="center" shrinkToFit="1"/>
    </xf>
    <xf numFmtId="0" fontId="6" fillId="0" borderId="21" xfId="0"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4"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1" fillId="0" borderId="0" xfId="35" applyNumberFormat="1" applyFill="1">
      <alignment/>
      <protection/>
    </xf>
    <xf numFmtId="176" fontId="7" fillId="0" borderId="0" xfId="54" applyNumberFormat="1" applyFont="1" applyFill="1" applyAlignment="1">
      <alignment vertical="center" wrapText="1"/>
      <protection/>
    </xf>
    <xf numFmtId="176" fontId="11" fillId="0" borderId="0" xfId="35" applyNumberFormat="1" applyFont="1" applyFill="1" applyAlignment="1">
      <alignment vertical="center"/>
      <protection/>
    </xf>
    <xf numFmtId="4" fontId="6" fillId="0" borderId="10" xfId="0" applyNumberFormat="1" applyFont="1" applyFill="1" applyBorder="1" applyAlignment="1">
      <alignment horizontal="left" vertical="center" shrinkToFit="1"/>
    </xf>
    <xf numFmtId="4" fontId="6" fillId="0" borderId="10" xfId="0" applyNumberFormat="1" applyFont="1" applyFill="1" applyBorder="1" applyAlignment="1">
      <alignmen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right" vertical="center" wrapText="1"/>
      <protection/>
    </xf>
    <xf numFmtId="0" fontId="6" fillId="0" borderId="24"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center" vertical="center"/>
      <protection/>
    </xf>
    <xf numFmtId="0" fontId="41" fillId="0" borderId="0" xfId="0" applyFont="1" applyAlignment="1">
      <alignment/>
    </xf>
    <xf numFmtId="0" fontId="34"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1" fillId="0" borderId="0" xfId="0" applyFont="1" applyAlignment="1">
      <alignment vertical="center" wrapText="1"/>
    </xf>
    <xf numFmtId="0" fontId="41" fillId="0" borderId="0" xfId="0" applyFont="1" applyAlignment="1">
      <alignment wrapText="1"/>
    </xf>
    <xf numFmtId="0" fontId="34"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4" fontId="41" fillId="0" borderId="10" xfId="0" applyNumberFormat="1" applyFont="1" applyBorder="1" applyAlignment="1">
      <alignment horizontal="right" vertical="center" wrapText="1"/>
    </xf>
    <xf numFmtId="0" fontId="41" fillId="0" borderId="10" xfId="0" applyFont="1" applyFill="1" applyBorder="1" applyAlignment="1">
      <alignment horizontal="centerContinuous" vertical="center" wrapText="1"/>
    </xf>
    <xf numFmtId="10" fontId="3" fillId="0" borderId="0" xfId="0" applyNumberFormat="1" applyFont="1" applyAlignment="1">
      <alignment horizontal="center" vertical="center" wrapText="1"/>
    </xf>
    <xf numFmtId="176" fontId="7" fillId="0" borderId="17"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176" fontId="3" fillId="0" borderId="0" xfId="0" applyNumberFormat="1" applyFont="1" applyAlignment="1">
      <alignment/>
    </xf>
    <xf numFmtId="0" fontId="3" fillId="0" borderId="0" xfId="0" applyFont="1" applyBorder="1" applyAlignment="1">
      <alignment horizontal="left" vertical="center" wrapText="1"/>
    </xf>
    <xf numFmtId="0" fontId="13" fillId="0" borderId="0" xfId="0" applyFont="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1" xfId="0" applyNumberFormat="1" applyFont="1" applyFill="1" applyBorder="1" applyAlignment="1">
      <alignment horizontal="center" vertical="center"/>
    </xf>
    <xf numFmtId="176" fontId="6" fillId="0" borderId="21" xfId="0" applyNumberFormat="1" applyFont="1" applyFill="1" applyBorder="1" applyAlignment="1">
      <alignment horizontal="left"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8" applyFont="1" applyFill="1" applyAlignment="1">
      <alignment vertical="center"/>
      <protection/>
    </xf>
    <xf numFmtId="0" fontId="0" fillId="0" borderId="0" xfId="68" applyFill="1" applyAlignment="1">
      <alignment vertical="center"/>
      <protection/>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6" fillId="0" borderId="21" xfId="0" applyNumberFormat="1" applyFont="1" applyFill="1" applyBorder="1" applyAlignment="1">
      <alignment horizontal="center" vertical="center" shrinkToFit="1"/>
    </xf>
    <xf numFmtId="176" fontId="6" fillId="0" borderId="24" xfId="0" applyNumberFormat="1" applyFont="1" applyFill="1" applyBorder="1" applyAlignment="1">
      <alignment horizontal="center" vertical="center" shrinkToFit="1"/>
    </xf>
    <xf numFmtId="176" fontId="7" fillId="0" borderId="17" xfId="0" applyNumberFormat="1" applyFont="1" applyFill="1" applyBorder="1" applyAlignment="1">
      <alignment horizontal="left" vertical="center"/>
    </xf>
    <xf numFmtId="176" fontId="0" fillId="0" borderId="0" xfId="68" applyNumberFormat="1" applyFill="1" applyAlignment="1">
      <alignment vertical="center"/>
      <protection/>
    </xf>
    <xf numFmtId="0"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left" vertical="center" wrapText="1" shrinkToFit="1"/>
    </xf>
    <xf numFmtId="0" fontId="7" fillId="0" borderId="0" xfId="68" applyFont="1" applyFill="1" applyAlignment="1">
      <alignment vertical="center"/>
      <protection/>
    </xf>
    <xf numFmtId="176" fontId="7" fillId="0" borderId="0" xfId="68" applyNumberFormat="1" applyFont="1" applyFill="1" applyBorder="1" applyAlignment="1">
      <alignment horizontal="left" vertical="center"/>
      <protection/>
    </xf>
    <xf numFmtId="176" fontId="7" fillId="0" borderId="0" xfId="68" applyNumberFormat="1" applyFont="1" applyFill="1" applyAlignment="1">
      <alignment vertical="center"/>
      <protection/>
    </xf>
    <xf numFmtId="0" fontId="7" fillId="0" borderId="0" xfId="68" applyFont="1" applyFill="1" applyBorder="1" applyAlignment="1">
      <alignment horizontal="left" vertical="center"/>
      <protection/>
    </xf>
    <xf numFmtId="0" fontId="7" fillId="0" borderId="0" xfId="15" applyFont="1" applyFill="1" applyAlignment="1">
      <alignment horizontal="right" vertical="center"/>
      <protection/>
    </xf>
    <xf numFmtId="176" fontId="0" fillId="0" borderId="0" xfId="68"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1"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4" fontId="6" fillId="0" borderId="21"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176" fontId="6" fillId="0" borderId="11" xfId="0" applyNumberFormat="1" applyFont="1" applyFill="1" applyBorder="1" applyAlignment="1" quotePrefix="1">
      <alignment horizontal="center" vertical="center" wrapText="1"/>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
      <selection activeCell="C7" sqref="C7:C8"/>
    </sheetView>
  </sheetViews>
  <sheetFormatPr defaultColWidth="8.625" defaultRowHeight="14.25"/>
  <cols>
    <col min="1" max="1" width="30.50390625" style="262" customWidth="1"/>
    <col min="2" max="2" width="6.50390625" style="262" customWidth="1"/>
    <col min="3" max="3" width="11.25390625" style="262" customWidth="1"/>
    <col min="4" max="4" width="29.125" style="262" customWidth="1"/>
    <col min="5" max="5" width="7.625" style="262" customWidth="1"/>
    <col min="6" max="6" width="12.625" style="262" customWidth="1"/>
    <col min="7" max="32" width="9.00390625" style="262" bestFit="1" customWidth="1"/>
    <col min="33" max="16384" width="8.625" style="262" customWidth="1"/>
  </cols>
  <sheetData>
    <row r="1" spans="1:10" ht="22.5" customHeight="1">
      <c r="A1" s="243" t="s">
        <v>0</v>
      </c>
      <c r="B1" s="243"/>
      <c r="C1" s="243"/>
      <c r="D1" s="243"/>
      <c r="E1" s="243"/>
      <c r="F1" s="243"/>
      <c r="G1" s="277"/>
      <c r="H1" s="277"/>
      <c r="I1" s="277"/>
      <c r="J1" s="277"/>
    </row>
    <row r="2" spans="1:10" s="272" customFormat="1" ht="18.75" customHeight="1">
      <c r="A2" s="94"/>
      <c r="B2" s="94"/>
      <c r="C2" s="94"/>
      <c r="D2" s="94"/>
      <c r="E2" s="94"/>
      <c r="F2" s="259" t="s">
        <v>1</v>
      </c>
      <c r="G2" s="274"/>
      <c r="H2" s="274"/>
      <c r="I2" s="274"/>
      <c r="J2" s="274"/>
    </row>
    <row r="3" spans="1:10" s="272" customFormat="1" ht="21" customHeight="1">
      <c r="A3" s="94" t="s">
        <v>2</v>
      </c>
      <c r="B3" s="94"/>
      <c r="C3" s="244"/>
      <c r="D3" s="94"/>
      <c r="E3" s="94"/>
      <c r="F3" s="259" t="s">
        <v>3</v>
      </c>
      <c r="G3" s="274"/>
      <c r="H3" s="274"/>
      <c r="I3" s="274"/>
      <c r="J3" s="274"/>
    </row>
    <row r="4" spans="1:10" s="276" customFormat="1" ht="18" customHeight="1">
      <c r="A4" s="264" t="s">
        <v>4</v>
      </c>
      <c r="B4" s="265"/>
      <c r="C4" s="265"/>
      <c r="D4" s="265" t="s">
        <v>5</v>
      </c>
      <c r="E4" s="265"/>
      <c r="F4" s="265"/>
      <c r="G4" s="278"/>
      <c r="H4" s="279"/>
      <c r="I4" s="279"/>
      <c r="J4" s="279"/>
    </row>
    <row r="5" spans="1:10" s="276" customFormat="1" ht="18" customHeight="1">
      <c r="A5" s="267" t="s">
        <v>6</v>
      </c>
      <c r="B5" s="266" t="s">
        <v>7</v>
      </c>
      <c r="C5" s="266" t="s">
        <v>8</v>
      </c>
      <c r="D5" s="266" t="s">
        <v>9</v>
      </c>
      <c r="E5" s="266" t="s">
        <v>7</v>
      </c>
      <c r="F5" s="266" t="s">
        <v>8</v>
      </c>
      <c r="G5" s="278"/>
      <c r="H5" s="279"/>
      <c r="I5" s="279"/>
      <c r="J5" s="279"/>
    </row>
    <row r="6" spans="1:10" s="276" customFormat="1" ht="18" customHeight="1">
      <c r="A6" s="267" t="s">
        <v>10</v>
      </c>
      <c r="B6" s="266"/>
      <c r="C6" s="280">
        <v>1</v>
      </c>
      <c r="D6" s="280" t="s">
        <v>10</v>
      </c>
      <c r="E6" s="280" t="s">
        <v>11</v>
      </c>
      <c r="F6" s="280">
        <v>2</v>
      </c>
      <c r="G6" s="281"/>
      <c r="H6" s="279"/>
      <c r="I6" s="279"/>
      <c r="J6" s="279"/>
    </row>
    <row r="7" spans="1:10" s="276" customFormat="1" ht="18" customHeight="1">
      <c r="A7" s="174" t="s">
        <v>12</v>
      </c>
      <c r="B7" s="266" t="s">
        <v>13</v>
      </c>
      <c r="C7" s="176">
        <v>185123.9</v>
      </c>
      <c r="D7" s="175" t="s">
        <v>14</v>
      </c>
      <c r="E7" s="280">
        <v>31</v>
      </c>
      <c r="F7" s="176">
        <v>13</v>
      </c>
      <c r="G7" s="278"/>
      <c r="H7" s="279"/>
      <c r="I7" s="279"/>
      <c r="J7" s="279"/>
    </row>
    <row r="8" spans="1:10" s="276" customFormat="1" ht="19.5" customHeight="1">
      <c r="A8" s="174" t="s">
        <v>15</v>
      </c>
      <c r="B8" s="266" t="s">
        <v>16</v>
      </c>
      <c r="C8" s="176">
        <v>31</v>
      </c>
      <c r="D8" s="175" t="s">
        <v>17</v>
      </c>
      <c r="E8" s="280">
        <v>32</v>
      </c>
      <c r="F8" s="176">
        <v>0</v>
      </c>
      <c r="G8" s="278"/>
      <c r="H8" s="279"/>
      <c r="I8" s="279"/>
      <c r="J8" s="279"/>
    </row>
    <row r="9" spans="1:10" s="276" customFormat="1" ht="18" customHeight="1">
      <c r="A9" s="174" t="s">
        <v>18</v>
      </c>
      <c r="B9" s="266" t="s">
        <v>19</v>
      </c>
      <c r="C9" s="282"/>
      <c r="D9" s="175" t="s">
        <v>20</v>
      </c>
      <c r="E9" s="280">
        <v>33</v>
      </c>
      <c r="F9" s="176">
        <v>0</v>
      </c>
      <c r="G9" s="278"/>
      <c r="H9" s="279"/>
      <c r="I9" s="279"/>
      <c r="J9" s="279"/>
    </row>
    <row r="10" spans="1:10" s="276" customFormat="1" ht="18" customHeight="1">
      <c r="A10" s="174" t="s">
        <v>21</v>
      </c>
      <c r="B10" s="266" t="s">
        <v>22</v>
      </c>
      <c r="C10" s="282"/>
      <c r="D10" s="175" t="s">
        <v>23</v>
      </c>
      <c r="E10" s="280">
        <v>34</v>
      </c>
      <c r="F10" s="176">
        <v>0</v>
      </c>
      <c r="G10" s="278"/>
      <c r="H10" s="279"/>
      <c r="I10" s="279"/>
      <c r="J10" s="279"/>
    </row>
    <row r="11" spans="1:10" s="276" customFormat="1" ht="18" customHeight="1">
      <c r="A11" s="174" t="s">
        <v>24</v>
      </c>
      <c r="B11" s="266" t="s">
        <v>25</v>
      </c>
      <c r="C11" s="282">
        <v>1245.6</v>
      </c>
      <c r="D11" s="175" t="s">
        <v>26</v>
      </c>
      <c r="E11" s="280">
        <v>35</v>
      </c>
      <c r="F11" s="176">
        <v>145829.17</v>
      </c>
      <c r="G11" s="278"/>
      <c r="H11" s="279"/>
      <c r="I11" s="279"/>
      <c r="J11" s="279"/>
    </row>
    <row r="12" spans="1:10" s="276" customFormat="1" ht="18" customHeight="1">
      <c r="A12" s="174" t="s">
        <v>27</v>
      </c>
      <c r="B12" s="266" t="s">
        <v>28</v>
      </c>
      <c r="C12" s="282"/>
      <c r="D12" s="175" t="s">
        <v>29</v>
      </c>
      <c r="E12" s="280">
        <v>36</v>
      </c>
      <c r="F12" s="176">
        <v>5</v>
      </c>
      <c r="G12" s="278"/>
      <c r="H12" s="279"/>
      <c r="I12" s="279"/>
      <c r="J12" s="279"/>
    </row>
    <row r="13" spans="1:10" s="276" customFormat="1" ht="18" customHeight="1">
      <c r="A13" s="174" t="s">
        <v>30</v>
      </c>
      <c r="B13" s="266" t="s">
        <v>31</v>
      </c>
      <c r="C13" s="282"/>
      <c r="D13" s="175" t="s">
        <v>32</v>
      </c>
      <c r="E13" s="280">
        <v>37</v>
      </c>
      <c r="F13" s="176">
        <v>322.38</v>
      </c>
      <c r="G13" s="278"/>
      <c r="H13" s="279"/>
      <c r="I13" s="279"/>
      <c r="J13" s="279"/>
    </row>
    <row r="14" spans="1:10" s="276" customFormat="1" ht="18" customHeight="1">
      <c r="A14" s="252" t="s">
        <v>33</v>
      </c>
      <c r="B14" s="266" t="s">
        <v>34</v>
      </c>
      <c r="C14" s="282"/>
      <c r="D14" s="175" t="s">
        <v>35</v>
      </c>
      <c r="E14" s="280">
        <v>38</v>
      </c>
      <c r="F14" s="176">
        <v>15978.67</v>
      </c>
      <c r="G14" s="278"/>
      <c r="H14" s="279"/>
      <c r="I14" s="279"/>
      <c r="J14" s="279"/>
    </row>
    <row r="15" spans="1:10" s="276" customFormat="1" ht="18" customHeight="1">
      <c r="A15" s="174" t="s">
        <v>11</v>
      </c>
      <c r="B15" s="266" t="s">
        <v>36</v>
      </c>
      <c r="C15" s="282"/>
      <c r="D15" s="175" t="s">
        <v>37</v>
      </c>
      <c r="E15" s="280">
        <v>39</v>
      </c>
      <c r="F15" s="176">
        <v>6911.24</v>
      </c>
      <c r="G15" s="278"/>
      <c r="H15" s="279"/>
      <c r="I15" s="279"/>
      <c r="J15" s="279"/>
    </row>
    <row r="16" spans="1:10" s="276" customFormat="1" ht="18" customHeight="1">
      <c r="A16" s="174" t="s">
        <v>11</v>
      </c>
      <c r="B16" s="266" t="s">
        <v>38</v>
      </c>
      <c r="C16" s="282"/>
      <c r="D16" s="175" t="s">
        <v>39</v>
      </c>
      <c r="E16" s="280">
        <v>40</v>
      </c>
      <c r="F16" s="176">
        <v>0</v>
      </c>
      <c r="G16" s="278"/>
      <c r="H16" s="279"/>
      <c r="I16" s="279"/>
      <c r="J16" s="279"/>
    </row>
    <row r="17" spans="1:10" s="276" customFormat="1" ht="18" customHeight="1">
      <c r="A17" s="174" t="s">
        <v>11</v>
      </c>
      <c r="B17" s="266" t="s">
        <v>40</v>
      </c>
      <c r="C17" s="176"/>
      <c r="D17" s="175" t="s">
        <v>41</v>
      </c>
      <c r="E17" s="280">
        <v>41</v>
      </c>
      <c r="F17" s="176">
        <v>0</v>
      </c>
      <c r="G17" s="278"/>
      <c r="H17" s="279"/>
      <c r="I17" s="279"/>
      <c r="J17" s="279"/>
    </row>
    <row r="18" spans="1:10" s="276" customFormat="1" ht="18" customHeight="1">
      <c r="A18" s="174" t="s">
        <v>11</v>
      </c>
      <c r="B18" s="266" t="s">
        <v>42</v>
      </c>
      <c r="C18" s="176"/>
      <c r="D18" s="175" t="s">
        <v>43</v>
      </c>
      <c r="E18" s="280">
        <v>42</v>
      </c>
      <c r="F18" s="176">
        <v>173.45</v>
      </c>
      <c r="G18" s="278"/>
      <c r="H18" s="279"/>
      <c r="I18" s="279"/>
      <c r="J18" s="279"/>
    </row>
    <row r="19" spans="1:10" s="276" customFormat="1" ht="18" customHeight="1">
      <c r="A19" s="174" t="s">
        <v>11</v>
      </c>
      <c r="B19" s="266" t="s">
        <v>44</v>
      </c>
      <c r="C19" s="176"/>
      <c r="D19" s="175" t="s">
        <v>45</v>
      </c>
      <c r="E19" s="280">
        <v>43</v>
      </c>
      <c r="F19" s="176">
        <v>0</v>
      </c>
      <c r="G19" s="278"/>
      <c r="H19" s="279"/>
      <c r="I19" s="279"/>
      <c r="J19" s="279"/>
    </row>
    <row r="20" spans="1:10" s="276" customFormat="1" ht="18" customHeight="1">
      <c r="A20" s="174" t="s">
        <v>11</v>
      </c>
      <c r="B20" s="266" t="s">
        <v>46</v>
      </c>
      <c r="C20" s="176"/>
      <c r="D20" s="175" t="s">
        <v>47</v>
      </c>
      <c r="E20" s="280">
        <v>44</v>
      </c>
      <c r="F20" s="176">
        <v>0</v>
      </c>
      <c r="G20" s="278"/>
      <c r="H20" s="279"/>
      <c r="I20" s="279"/>
      <c r="J20" s="279"/>
    </row>
    <row r="21" spans="1:10" s="276" customFormat="1" ht="18" customHeight="1">
      <c r="A21" s="174" t="s">
        <v>11</v>
      </c>
      <c r="B21" s="266" t="s">
        <v>48</v>
      </c>
      <c r="C21" s="176"/>
      <c r="D21" s="175" t="s">
        <v>49</v>
      </c>
      <c r="E21" s="280">
        <v>45</v>
      </c>
      <c r="F21" s="176">
        <v>0</v>
      </c>
      <c r="G21" s="278"/>
      <c r="H21" s="279"/>
      <c r="I21" s="279"/>
      <c r="J21" s="279"/>
    </row>
    <row r="22" spans="1:7" s="276" customFormat="1" ht="18" customHeight="1">
      <c r="A22" s="174" t="s">
        <v>11</v>
      </c>
      <c r="B22" s="266" t="s">
        <v>50</v>
      </c>
      <c r="C22" s="176"/>
      <c r="D22" s="175" t="s">
        <v>51</v>
      </c>
      <c r="E22" s="280">
        <v>46</v>
      </c>
      <c r="F22" s="176">
        <v>0</v>
      </c>
      <c r="G22" s="283"/>
    </row>
    <row r="23" spans="1:7" s="276" customFormat="1" ht="18" customHeight="1">
      <c r="A23" s="174" t="s">
        <v>11</v>
      </c>
      <c r="B23" s="266" t="s">
        <v>52</v>
      </c>
      <c r="C23" s="176"/>
      <c r="D23" s="175" t="s">
        <v>53</v>
      </c>
      <c r="E23" s="280">
        <v>47</v>
      </c>
      <c r="F23" s="176">
        <v>0</v>
      </c>
      <c r="G23" s="283"/>
    </row>
    <row r="24" spans="1:7" s="276" customFormat="1" ht="18" customHeight="1">
      <c r="A24" s="174" t="s">
        <v>11</v>
      </c>
      <c r="B24" s="266" t="s">
        <v>54</v>
      </c>
      <c r="C24" s="176"/>
      <c r="D24" s="175" t="s">
        <v>55</v>
      </c>
      <c r="E24" s="280">
        <v>48</v>
      </c>
      <c r="F24" s="176">
        <v>0</v>
      </c>
      <c r="G24" s="283"/>
    </row>
    <row r="25" spans="1:7" s="276" customFormat="1" ht="18" customHeight="1">
      <c r="A25" s="174" t="s">
        <v>11</v>
      </c>
      <c r="B25" s="266" t="s">
        <v>56</v>
      </c>
      <c r="C25" s="176"/>
      <c r="D25" s="175" t="s">
        <v>57</v>
      </c>
      <c r="E25" s="280">
        <v>49</v>
      </c>
      <c r="F25" s="176">
        <v>17293.38</v>
      </c>
      <c r="G25" s="283"/>
    </row>
    <row r="26" spans="1:7" s="276" customFormat="1" ht="18" customHeight="1">
      <c r="A26" s="174" t="s">
        <v>11</v>
      </c>
      <c r="B26" s="266" t="s">
        <v>58</v>
      </c>
      <c r="C26" s="176"/>
      <c r="D26" s="175" t="s">
        <v>59</v>
      </c>
      <c r="E26" s="280">
        <v>50</v>
      </c>
      <c r="F26" s="176">
        <v>0</v>
      </c>
      <c r="G26" s="283"/>
    </row>
    <row r="27" spans="1:7" s="276" customFormat="1" ht="18" customHeight="1">
      <c r="A27" s="174"/>
      <c r="B27" s="266" t="s">
        <v>60</v>
      </c>
      <c r="C27" s="176"/>
      <c r="D27" s="175" t="s">
        <v>61</v>
      </c>
      <c r="E27" s="280">
        <v>51</v>
      </c>
      <c r="F27" s="176">
        <v>0</v>
      </c>
      <c r="G27" s="283"/>
    </row>
    <row r="28" spans="1:7" s="276" customFormat="1" ht="18" customHeight="1">
      <c r="A28" s="174" t="s">
        <v>11</v>
      </c>
      <c r="B28" s="266" t="s">
        <v>62</v>
      </c>
      <c r="C28" s="176"/>
      <c r="D28" s="175" t="s">
        <v>63</v>
      </c>
      <c r="E28" s="280">
        <v>52</v>
      </c>
      <c r="F28" s="176">
        <v>0</v>
      </c>
      <c r="G28" s="283"/>
    </row>
    <row r="29" spans="1:7" s="276" customFormat="1" ht="18" customHeight="1">
      <c r="A29" s="174" t="s">
        <v>11</v>
      </c>
      <c r="B29" s="266" t="s">
        <v>64</v>
      </c>
      <c r="C29" s="176"/>
      <c r="D29" s="175" t="s">
        <v>65</v>
      </c>
      <c r="E29" s="280">
        <v>53</v>
      </c>
      <c r="F29" s="176">
        <v>765</v>
      </c>
      <c r="G29" s="283"/>
    </row>
    <row r="30" spans="1:7" s="276" customFormat="1" ht="18" customHeight="1">
      <c r="A30" s="174" t="s">
        <v>11</v>
      </c>
      <c r="B30" s="266" t="s">
        <v>66</v>
      </c>
      <c r="C30" s="176"/>
      <c r="D30" s="175" t="s">
        <v>67</v>
      </c>
      <c r="E30" s="280">
        <v>54</v>
      </c>
      <c r="F30" s="176">
        <v>0</v>
      </c>
      <c r="G30" s="283"/>
    </row>
    <row r="31" spans="1:7" s="276" customFormat="1" ht="18" customHeight="1">
      <c r="A31" s="174"/>
      <c r="B31" s="266" t="s">
        <v>68</v>
      </c>
      <c r="C31" s="176"/>
      <c r="D31" s="175" t="s">
        <v>69</v>
      </c>
      <c r="E31" s="280">
        <v>55</v>
      </c>
      <c r="F31" s="176">
        <v>0</v>
      </c>
      <c r="G31" s="283"/>
    </row>
    <row r="32" spans="1:7" s="276" customFormat="1" ht="18" customHeight="1">
      <c r="A32" s="174"/>
      <c r="B32" s="266" t="s">
        <v>70</v>
      </c>
      <c r="C32" s="176"/>
      <c r="D32" s="175" t="s">
        <v>71</v>
      </c>
      <c r="E32" s="280">
        <v>56</v>
      </c>
      <c r="F32" s="176">
        <v>0</v>
      </c>
      <c r="G32" s="283"/>
    </row>
    <row r="33" spans="1:7" s="276" customFormat="1" ht="18" customHeight="1">
      <c r="A33" s="267" t="s">
        <v>72</v>
      </c>
      <c r="B33" s="266" t="s">
        <v>73</v>
      </c>
      <c r="C33" s="150">
        <f>SUM(C7:C14)</f>
        <v>186400.5</v>
      </c>
      <c r="D33" s="266" t="s">
        <v>74</v>
      </c>
      <c r="E33" s="280">
        <v>57</v>
      </c>
      <c r="F33" s="150">
        <f>SUM(F7:F32)</f>
        <v>187291.29000000004</v>
      </c>
      <c r="G33" s="283"/>
    </row>
    <row r="34" spans="1:7" s="276" customFormat="1" ht="18" customHeight="1">
      <c r="A34" s="178" t="s">
        <v>75</v>
      </c>
      <c r="B34" s="284" t="s">
        <v>76</v>
      </c>
      <c r="C34" s="180"/>
      <c r="D34" s="179" t="s">
        <v>77</v>
      </c>
      <c r="E34" s="280">
        <v>58</v>
      </c>
      <c r="F34" s="180"/>
      <c r="G34" s="283"/>
    </row>
    <row r="35" spans="1:7" s="276" customFormat="1" ht="18" customHeight="1">
      <c r="A35" s="143" t="s">
        <v>78</v>
      </c>
      <c r="B35" s="142" t="s">
        <v>79</v>
      </c>
      <c r="C35" s="150">
        <v>1521.05</v>
      </c>
      <c r="D35" s="143" t="s">
        <v>80</v>
      </c>
      <c r="E35" s="280">
        <v>59</v>
      </c>
      <c r="F35" s="150">
        <v>630.26</v>
      </c>
      <c r="G35" s="283"/>
    </row>
    <row r="36" spans="1:7" s="276" customFormat="1" ht="18" customHeight="1">
      <c r="A36" s="142" t="s">
        <v>81</v>
      </c>
      <c r="B36" s="142" t="s">
        <v>82</v>
      </c>
      <c r="C36" s="150">
        <f>SUM(C33:C35)</f>
        <v>187921.55</v>
      </c>
      <c r="D36" s="142" t="s">
        <v>81</v>
      </c>
      <c r="E36" s="280">
        <v>60</v>
      </c>
      <c r="F36" s="150">
        <f>SUM(F33:F35)</f>
        <v>187921.55000000005</v>
      </c>
      <c r="G36" s="283"/>
    </row>
    <row r="37" spans="1:6" s="272" customFormat="1" ht="21.75" customHeight="1">
      <c r="A37" s="273" t="s">
        <v>83</v>
      </c>
      <c r="B37" s="273"/>
      <c r="C37" s="273"/>
      <c r="D37" s="273"/>
      <c r="E37" s="273"/>
      <c r="F37" s="273"/>
    </row>
    <row r="38" spans="1:6" s="272" customFormat="1" ht="21.75" customHeight="1">
      <c r="A38" s="273" t="s">
        <v>84</v>
      </c>
      <c r="B38" s="273"/>
      <c r="C38" s="273"/>
      <c r="D38" s="273"/>
      <c r="E38" s="273"/>
      <c r="F38" s="27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ignoredErrors>
    <ignoredError sqref="C33 F33" formulaRange="1"/>
    <ignoredError sqref="B34 B33 B12:B32 B36 B35 B7:B11" numberStoredAsText="1"/>
  </ignoredErrors>
</worksheet>
</file>

<file path=xl/worksheets/sheet10.xml><?xml version="1.0" encoding="utf-8"?>
<worksheet xmlns="http://schemas.openxmlformats.org/spreadsheetml/2006/main" xmlns:r="http://schemas.openxmlformats.org/officeDocument/2006/relationships">
  <dimension ref="A1:N11"/>
  <sheetViews>
    <sheetView showZeros="0" zoomScaleSheetLayoutView="100" workbookViewId="0" topLeftCell="A1">
      <selection activeCell="D8" activeCellId="3" sqref="F8:I8 K8 L8 D8"/>
    </sheetView>
  </sheetViews>
  <sheetFormatPr defaultColWidth="8.625" defaultRowHeight="14.25"/>
  <cols>
    <col min="3" max="3" width="10.625" style="0" customWidth="1"/>
    <col min="4" max="4" width="9.75390625" style="0" customWidth="1"/>
    <col min="5" max="6" width="10.375" style="0" bestFit="1" customWidth="1"/>
    <col min="8" max="8" width="18.125" style="0" customWidth="1"/>
    <col min="9" max="9" width="9.25390625" style="0" bestFit="1" customWidth="1"/>
    <col min="12" max="12" width="7.875" style="0" customWidth="1"/>
    <col min="13" max="13" width="5.75390625" style="0" customWidth="1"/>
  </cols>
  <sheetData>
    <row r="1" spans="1:14" ht="25.5" customHeight="1">
      <c r="A1" s="95" t="s">
        <v>482</v>
      </c>
      <c r="B1" s="95"/>
      <c r="C1" s="95"/>
      <c r="D1" s="95"/>
      <c r="E1" s="95"/>
      <c r="F1" s="95"/>
      <c r="G1" s="95"/>
      <c r="H1" s="95"/>
      <c r="I1" s="95"/>
      <c r="J1" s="95"/>
      <c r="K1" s="95"/>
      <c r="L1" s="95"/>
      <c r="M1" s="95"/>
      <c r="N1" s="103"/>
    </row>
    <row r="2" spans="1:14" ht="25.5" customHeight="1">
      <c r="A2" s="96"/>
      <c r="B2" s="96"/>
      <c r="C2" s="96"/>
      <c r="D2" s="96"/>
      <c r="E2" s="96"/>
      <c r="F2" s="96"/>
      <c r="G2" s="96"/>
      <c r="H2" s="96"/>
      <c r="I2" s="96"/>
      <c r="J2" s="96"/>
      <c r="K2" s="96"/>
      <c r="L2" s="96"/>
      <c r="M2" s="34" t="s">
        <v>483</v>
      </c>
      <c r="N2" s="103"/>
    </row>
    <row r="3" spans="1:14" ht="16.5" customHeight="1">
      <c r="A3" s="97" t="s">
        <v>2</v>
      </c>
      <c r="B3" s="97"/>
      <c r="C3" s="97"/>
      <c r="D3" s="97"/>
      <c r="E3" s="97"/>
      <c r="F3" s="97"/>
      <c r="G3" s="97"/>
      <c r="H3" s="97"/>
      <c r="I3" s="104"/>
      <c r="J3" s="104"/>
      <c r="K3" s="104"/>
      <c r="L3" s="105" t="s">
        <v>3</v>
      </c>
      <c r="M3" s="105"/>
      <c r="N3" s="103"/>
    </row>
    <row r="4" spans="1:14" ht="16.5" customHeight="1">
      <c r="A4" s="98" t="s">
        <v>6</v>
      </c>
      <c r="B4" s="98" t="s">
        <v>7</v>
      </c>
      <c r="C4" s="98" t="s">
        <v>484</v>
      </c>
      <c r="D4" s="98" t="s">
        <v>485</v>
      </c>
      <c r="E4" s="98" t="s">
        <v>486</v>
      </c>
      <c r="F4" s="98"/>
      <c r="G4" s="98"/>
      <c r="H4" s="98"/>
      <c r="I4" s="98"/>
      <c r="J4" s="98" t="s">
        <v>487</v>
      </c>
      <c r="K4" s="98" t="s">
        <v>488</v>
      </c>
      <c r="L4" s="98" t="s">
        <v>489</v>
      </c>
      <c r="M4" s="98" t="s">
        <v>490</v>
      </c>
      <c r="N4" s="106"/>
    </row>
    <row r="5" spans="1:14" ht="15">
      <c r="A5" s="98"/>
      <c r="B5" s="98"/>
      <c r="C5" s="98"/>
      <c r="D5" s="98"/>
      <c r="E5" s="98" t="s">
        <v>95</v>
      </c>
      <c r="F5" s="98" t="s">
        <v>491</v>
      </c>
      <c r="G5" s="98" t="s">
        <v>492</v>
      </c>
      <c r="H5" s="98" t="s">
        <v>493</v>
      </c>
      <c r="I5" s="98" t="s">
        <v>494</v>
      </c>
      <c r="J5" s="98"/>
      <c r="K5" s="98"/>
      <c r="L5" s="98"/>
      <c r="M5" s="98"/>
      <c r="N5" s="106"/>
    </row>
    <row r="6" spans="1:14" ht="16.5" customHeight="1">
      <c r="A6" s="98"/>
      <c r="B6" s="98"/>
      <c r="C6" s="98"/>
      <c r="D6" s="98"/>
      <c r="E6" s="98"/>
      <c r="F6" s="98"/>
      <c r="G6" s="98"/>
      <c r="H6" s="98"/>
      <c r="I6" s="98"/>
      <c r="J6" s="98"/>
      <c r="K6" s="98"/>
      <c r="L6" s="98"/>
      <c r="M6" s="98"/>
      <c r="N6" s="106"/>
    </row>
    <row r="7" spans="1:14" ht="16.5" customHeight="1">
      <c r="A7" s="98" t="s">
        <v>10</v>
      </c>
      <c r="B7" s="99"/>
      <c r="C7" s="98">
        <v>1</v>
      </c>
      <c r="D7" s="98">
        <v>2</v>
      </c>
      <c r="E7" s="98">
        <v>3</v>
      </c>
      <c r="F7" s="98">
        <v>4</v>
      </c>
      <c r="G7" s="98">
        <v>5</v>
      </c>
      <c r="H7" s="98">
        <v>6</v>
      </c>
      <c r="I7" s="98">
        <v>7</v>
      </c>
      <c r="J7" s="98">
        <v>8</v>
      </c>
      <c r="K7" s="98">
        <v>9</v>
      </c>
      <c r="L7" s="98">
        <v>10</v>
      </c>
      <c r="M7" s="98">
        <v>11</v>
      </c>
      <c r="N7" s="106"/>
    </row>
    <row r="8" spans="1:14" ht="16.5" customHeight="1">
      <c r="A8" s="98" t="s">
        <v>100</v>
      </c>
      <c r="B8" s="99"/>
      <c r="C8" s="100">
        <f>D8+E8+J8+K8+L8+M8</f>
        <v>182680.32</v>
      </c>
      <c r="D8" s="100">
        <v>29399.4</v>
      </c>
      <c r="E8" s="100">
        <f>SUM(F8:I8)</f>
        <v>152868.6</v>
      </c>
      <c r="F8" s="100">
        <v>121553.57</v>
      </c>
      <c r="G8" s="100">
        <v>134.46</v>
      </c>
      <c r="H8" s="100"/>
      <c r="I8" s="100">
        <v>31180.57</v>
      </c>
      <c r="J8" s="100"/>
      <c r="K8" s="100">
        <v>412.31</v>
      </c>
      <c r="L8" s="100">
        <v>0.01</v>
      </c>
      <c r="M8" s="100"/>
      <c r="N8" s="106"/>
    </row>
    <row r="9" spans="1:14" ht="15" customHeight="1">
      <c r="A9" s="101" t="s">
        <v>495</v>
      </c>
      <c r="B9" s="101"/>
      <c r="C9" s="101"/>
      <c r="D9" s="101"/>
      <c r="E9" s="101"/>
      <c r="F9" s="101"/>
      <c r="G9" s="101"/>
      <c r="H9" s="101"/>
      <c r="I9" s="101"/>
      <c r="J9" s="101"/>
      <c r="K9" s="101"/>
      <c r="L9" s="101"/>
      <c r="M9" s="107"/>
      <c r="N9" s="108"/>
    </row>
    <row r="10" spans="1:14" ht="15" customHeight="1">
      <c r="A10" s="101" t="s">
        <v>496</v>
      </c>
      <c r="B10" s="102"/>
      <c r="C10" s="102"/>
      <c r="D10" s="102"/>
      <c r="E10" s="102"/>
      <c r="F10" s="102"/>
      <c r="G10" s="102"/>
      <c r="H10" s="102"/>
      <c r="I10" s="102"/>
      <c r="J10" s="102"/>
      <c r="K10" s="102"/>
      <c r="L10" s="102"/>
      <c r="M10" s="107"/>
      <c r="N10" s="108"/>
    </row>
    <row r="11" spans="1:14" ht="15">
      <c r="A11" s="101" t="s">
        <v>497</v>
      </c>
      <c r="B11" s="101"/>
      <c r="C11" s="101"/>
      <c r="D11" s="101"/>
      <c r="E11" s="101"/>
      <c r="F11" s="101"/>
      <c r="G11" s="101"/>
      <c r="H11" s="101"/>
      <c r="I11" s="101"/>
      <c r="J11" s="101"/>
      <c r="K11" s="101"/>
      <c r="L11" s="101"/>
      <c r="M11" s="107"/>
      <c r="N11" s="108"/>
    </row>
  </sheetData>
  <sheetProtection/>
  <mergeCells count="22">
    <mergeCell ref="A1:M1"/>
    <mergeCell ref="A3:H3"/>
    <mergeCell ref="L3:M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 ref="N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showZeros="0" zoomScaleSheetLayoutView="100" workbookViewId="0" topLeftCell="A10">
      <selection activeCell="A2" sqref="A2:B2"/>
    </sheetView>
  </sheetViews>
  <sheetFormatPr defaultColWidth="8.625" defaultRowHeight="14.25"/>
  <cols>
    <col min="1" max="2" width="20.625" style="29" customWidth="1"/>
    <col min="3" max="3" width="11.25390625" style="29" customWidth="1"/>
    <col min="4" max="4" width="62.875" style="29" customWidth="1"/>
    <col min="5" max="32" width="9.00390625" style="29" bestFit="1" customWidth="1"/>
    <col min="33" max="16384" width="8.625" style="29" customWidth="1"/>
  </cols>
  <sheetData>
    <row r="1" spans="1:10" ht="29.25" customHeight="1">
      <c r="A1" s="85" t="s">
        <v>498</v>
      </c>
      <c r="B1" s="85"/>
      <c r="C1" s="85"/>
      <c r="D1" s="85"/>
      <c r="E1" s="76"/>
      <c r="F1" s="76"/>
      <c r="G1" s="76"/>
      <c r="H1" s="76"/>
      <c r="I1" s="76"/>
      <c r="J1" s="76"/>
    </row>
    <row r="2" spans="1:10" s="25" customFormat="1" ht="21.75" customHeight="1">
      <c r="A2" s="86" t="s">
        <v>2</v>
      </c>
      <c r="B2" s="86"/>
      <c r="C2" s="32"/>
      <c r="D2" s="33" t="s">
        <v>499</v>
      </c>
      <c r="E2" s="32"/>
      <c r="F2" s="32"/>
      <c r="G2" s="34"/>
      <c r="H2" s="35"/>
      <c r="I2" s="35"/>
      <c r="J2" s="35"/>
    </row>
    <row r="3" spans="1:10" ht="381" customHeight="1">
      <c r="A3" s="78" t="s">
        <v>500</v>
      </c>
      <c r="B3" s="87" t="s">
        <v>501</v>
      </c>
      <c r="C3" s="88"/>
      <c r="D3" s="39" t="s">
        <v>502</v>
      </c>
      <c r="E3" s="76"/>
      <c r="F3" s="76"/>
      <c r="G3" s="76"/>
      <c r="H3" s="76"/>
      <c r="I3" s="76"/>
      <c r="J3" s="76"/>
    </row>
    <row r="4" spans="1:10" ht="304.5" customHeight="1">
      <c r="A4" s="89"/>
      <c r="B4" s="87" t="s">
        <v>503</v>
      </c>
      <c r="C4" s="88"/>
      <c r="D4" s="39" t="s">
        <v>504</v>
      </c>
      <c r="E4" s="76"/>
      <c r="F4" s="76"/>
      <c r="G4" s="76"/>
      <c r="H4" s="76"/>
      <c r="I4" s="76"/>
      <c r="J4" s="76"/>
    </row>
    <row r="5" spans="1:10" ht="75.75" customHeight="1">
      <c r="A5" s="89"/>
      <c r="B5" s="87" t="s">
        <v>505</v>
      </c>
      <c r="C5" s="88"/>
      <c r="D5" s="39" t="s">
        <v>506</v>
      </c>
      <c r="E5" s="76"/>
      <c r="F5" s="76"/>
      <c r="G5" s="76"/>
      <c r="H5" s="76"/>
      <c r="I5" s="76"/>
      <c r="J5" s="76"/>
    </row>
    <row r="6" spans="1:10" ht="129" customHeight="1">
      <c r="A6" s="89"/>
      <c r="B6" s="87" t="s">
        <v>507</v>
      </c>
      <c r="C6" s="88"/>
      <c r="D6" s="39" t="s">
        <v>508</v>
      </c>
      <c r="E6" s="76"/>
      <c r="F6" s="76"/>
      <c r="G6" s="90"/>
      <c r="H6" s="76"/>
      <c r="I6" s="76"/>
      <c r="J6" s="76"/>
    </row>
    <row r="7" spans="1:10" ht="27.75" customHeight="1">
      <c r="A7" s="56"/>
      <c r="B7" s="87" t="s">
        <v>509</v>
      </c>
      <c r="C7" s="88"/>
      <c r="D7" s="39" t="s">
        <v>510</v>
      </c>
      <c r="E7" s="76"/>
      <c r="F7" s="76"/>
      <c r="G7" s="76"/>
      <c r="H7" s="76"/>
      <c r="I7" s="76"/>
      <c r="J7" s="76"/>
    </row>
    <row r="8" spans="1:10" ht="69" customHeight="1">
      <c r="A8" s="78" t="s">
        <v>511</v>
      </c>
      <c r="B8" s="50" t="s">
        <v>512</v>
      </c>
      <c r="C8" s="52"/>
      <c r="D8" s="91" t="s">
        <v>513</v>
      </c>
      <c r="E8" s="76"/>
      <c r="F8" s="76"/>
      <c r="G8" s="76"/>
      <c r="H8" s="76"/>
      <c r="I8" s="76"/>
      <c r="J8" s="76"/>
    </row>
    <row r="9" spans="1:10" ht="57" customHeight="1">
      <c r="A9" s="89"/>
      <c r="B9" s="78" t="s">
        <v>514</v>
      </c>
      <c r="C9" s="36" t="s">
        <v>515</v>
      </c>
      <c r="D9" s="92" t="s">
        <v>516</v>
      </c>
      <c r="E9" s="76"/>
      <c r="F9" s="76"/>
      <c r="G9" s="76"/>
      <c r="H9" s="76"/>
      <c r="I9" s="76"/>
      <c r="J9" s="76"/>
    </row>
    <row r="10" spans="1:10" ht="45" customHeight="1">
      <c r="A10" s="56"/>
      <c r="B10" s="56"/>
      <c r="C10" s="36" t="s">
        <v>517</v>
      </c>
      <c r="D10" s="92" t="s">
        <v>518</v>
      </c>
      <c r="E10" s="76"/>
      <c r="F10" s="76"/>
      <c r="G10" s="76"/>
      <c r="H10" s="76"/>
      <c r="I10" s="76"/>
      <c r="J10" s="76"/>
    </row>
    <row r="11" spans="1:10" ht="78" customHeight="1">
      <c r="A11" s="50" t="s">
        <v>519</v>
      </c>
      <c r="B11" s="51"/>
      <c r="C11" s="52"/>
      <c r="D11" s="92" t="s">
        <v>520</v>
      </c>
      <c r="E11" s="76"/>
      <c r="F11" s="76"/>
      <c r="G11" s="76"/>
      <c r="H11" s="76"/>
      <c r="I11" s="76"/>
      <c r="J11" s="76"/>
    </row>
    <row r="12" spans="1:10" ht="102" customHeight="1">
      <c r="A12" s="50" t="s">
        <v>521</v>
      </c>
      <c r="B12" s="51"/>
      <c r="C12" s="52"/>
      <c r="D12" s="92" t="s">
        <v>522</v>
      </c>
      <c r="E12" s="76"/>
      <c r="F12" s="76"/>
      <c r="G12" s="76"/>
      <c r="H12" s="76"/>
      <c r="I12" s="76"/>
      <c r="J12" s="76"/>
    </row>
    <row r="13" spans="1:10" ht="34.5" customHeight="1">
      <c r="A13" s="50" t="s">
        <v>523</v>
      </c>
      <c r="B13" s="51"/>
      <c r="C13" s="52"/>
      <c r="D13" s="92" t="s">
        <v>524</v>
      </c>
      <c r="E13" s="76"/>
      <c r="F13" s="76"/>
      <c r="G13" s="76"/>
      <c r="H13" s="76"/>
      <c r="I13" s="76"/>
      <c r="J13" s="76"/>
    </row>
    <row r="14" spans="1:10" ht="162.75" customHeight="1">
      <c r="A14" s="50" t="s">
        <v>525</v>
      </c>
      <c r="B14" s="51"/>
      <c r="C14" s="52"/>
      <c r="D14" s="92" t="s">
        <v>526</v>
      </c>
      <c r="E14" s="76"/>
      <c r="F14" s="76"/>
      <c r="G14" s="76"/>
      <c r="H14" s="76"/>
      <c r="I14" s="76"/>
      <c r="J14" s="76"/>
    </row>
    <row r="15" spans="1:10" ht="24" customHeight="1">
      <c r="A15" s="50" t="s">
        <v>527</v>
      </c>
      <c r="B15" s="51"/>
      <c r="C15" s="52"/>
      <c r="D15" s="93" t="s">
        <v>528</v>
      </c>
      <c r="E15" s="76"/>
      <c r="F15" s="76"/>
      <c r="G15" s="76"/>
      <c r="H15" s="76"/>
      <c r="I15" s="76"/>
      <c r="J15" s="76"/>
    </row>
    <row r="16" spans="1:10" ht="13.5">
      <c r="A16" s="94"/>
      <c r="B16" s="94"/>
      <c r="C16" s="94"/>
      <c r="D16" s="94"/>
      <c r="E16" s="76"/>
      <c r="F16" s="76"/>
      <c r="G16" s="76"/>
      <c r="H16" s="76"/>
      <c r="I16" s="76"/>
      <c r="J16" s="76"/>
    </row>
    <row r="17" spans="1:10" ht="13.5">
      <c r="A17" s="94"/>
      <c r="B17" s="94"/>
      <c r="C17" s="94"/>
      <c r="D17" s="94"/>
      <c r="E17" s="76"/>
      <c r="F17" s="76"/>
      <c r="G17" s="76"/>
      <c r="H17" s="76"/>
      <c r="I17" s="76"/>
      <c r="J17" s="76"/>
    </row>
    <row r="18" spans="1:10" ht="13.5">
      <c r="A18" s="94"/>
      <c r="B18" s="94"/>
      <c r="C18" s="94"/>
      <c r="D18" s="94"/>
      <c r="E18" s="76"/>
      <c r="F18" s="76"/>
      <c r="G18" s="76"/>
      <c r="H18" s="76"/>
      <c r="I18" s="76"/>
      <c r="J18" s="76"/>
    </row>
    <row r="19" spans="1:10" ht="13.5">
      <c r="A19" s="94"/>
      <c r="B19" s="94"/>
      <c r="C19" s="94"/>
      <c r="D19" s="94"/>
      <c r="E19" s="76"/>
      <c r="F19" s="76"/>
      <c r="G19" s="76"/>
      <c r="H19" s="76"/>
      <c r="I19" s="76"/>
      <c r="J19" s="76"/>
    </row>
    <row r="20" spans="1:10" ht="13.5">
      <c r="A20" s="94"/>
      <c r="B20" s="94"/>
      <c r="C20" s="94"/>
      <c r="D20" s="94"/>
      <c r="E20" s="76"/>
      <c r="F20" s="76"/>
      <c r="G20" s="76"/>
      <c r="H20" s="76"/>
      <c r="I20" s="76"/>
      <c r="J20" s="76"/>
    </row>
    <row r="21" spans="1:10" ht="13.5">
      <c r="A21" s="94"/>
      <c r="B21" s="94"/>
      <c r="C21" s="94"/>
      <c r="D21" s="94"/>
      <c r="E21" s="76"/>
      <c r="F21" s="76"/>
      <c r="G21" s="76"/>
      <c r="H21" s="76"/>
      <c r="I21" s="76"/>
      <c r="J21" s="76"/>
    </row>
    <row r="22" spans="1:6" ht="13.5">
      <c r="A22" s="94"/>
      <c r="B22" s="94"/>
      <c r="C22" s="94"/>
      <c r="D22" s="94"/>
      <c r="E22" s="76"/>
      <c r="F22" s="76"/>
    </row>
    <row r="23" spans="1:6" ht="13.5">
      <c r="A23" s="94"/>
      <c r="B23" s="94"/>
      <c r="C23" s="94"/>
      <c r="D23" s="94"/>
      <c r="E23" s="76"/>
      <c r="F23" s="76"/>
    </row>
    <row r="24" spans="1:6" ht="13.5">
      <c r="A24" s="76"/>
      <c r="B24" s="76"/>
      <c r="C24" s="76"/>
      <c r="D24" s="76"/>
      <c r="E24" s="76"/>
      <c r="F24" s="76"/>
    </row>
    <row r="25" spans="1:6" ht="13.5">
      <c r="A25" s="76"/>
      <c r="B25" s="76"/>
      <c r="C25" s="76"/>
      <c r="D25" s="76"/>
      <c r="E25" s="76"/>
      <c r="F25" s="76"/>
    </row>
    <row r="26" spans="1:6" ht="13.5">
      <c r="A26" s="76"/>
      <c r="B26" s="76"/>
      <c r="C26" s="76"/>
      <c r="D26" s="76"/>
      <c r="E26" s="76"/>
      <c r="F26" s="76"/>
    </row>
    <row r="27" spans="1:6" ht="13.5">
      <c r="A27" s="76"/>
      <c r="B27" s="76"/>
      <c r="C27" s="76"/>
      <c r="D27" s="76"/>
      <c r="E27" s="76"/>
      <c r="F27" s="76"/>
    </row>
    <row r="28" spans="1:6" ht="13.5">
      <c r="A28" s="76"/>
      <c r="B28" s="76"/>
      <c r="C28" s="76"/>
      <c r="D28" s="76"/>
      <c r="E28" s="76"/>
      <c r="F28" s="76"/>
    </row>
    <row r="29" spans="1:6" ht="13.5">
      <c r="A29" s="76"/>
      <c r="B29" s="76"/>
      <c r="C29" s="76"/>
      <c r="D29" s="76"/>
      <c r="E29" s="76"/>
      <c r="F29" s="76"/>
    </row>
    <row r="30" spans="1:6" ht="13.5">
      <c r="A30" s="76"/>
      <c r="B30" s="76"/>
      <c r="C30" s="76"/>
      <c r="D30" s="76"/>
      <c r="E30" s="76"/>
      <c r="F30" s="76"/>
    </row>
    <row r="31" spans="1:6" ht="13.5">
      <c r="A31" s="76"/>
      <c r="B31" s="76"/>
      <c r="C31" s="76"/>
      <c r="D31" s="76"/>
      <c r="E31" s="76"/>
      <c r="F31" s="76"/>
    </row>
    <row r="32" spans="1:6" ht="13.5">
      <c r="A32" s="76"/>
      <c r="B32" s="76"/>
      <c r="C32" s="76"/>
      <c r="D32" s="76"/>
      <c r="E32" s="76"/>
      <c r="F32" s="76"/>
    </row>
    <row r="33" spans="1:6" ht="13.5">
      <c r="A33" s="76"/>
      <c r="B33" s="76"/>
      <c r="C33" s="76"/>
      <c r="D33" s="76"/>
      <c r="E33" s="76"/>
      <c r="F33" s="76"/>
    </row>
    <row r="34" spans="1:6" ht="13.5">
      <c r="A34" s="76"/>
      <c r="B34" s="76"/>
      <c r="C34" s="76"/>
      <c r="D34" s="76"/>
      <c r="E34" s="76"/>
      <c r="F34" s="76"/>
    </row>
    <row r="35" spans="1:6" ht="13.5">
      <c r="A35" s="76"/>
      <c r="B35" s="76"/>
      <c r="C35" s="76"/>
      <c r="D35" s="76"/>
      <c r="E35" s="76"/>
      <c r="F35" s="76"/>
    </row>
    <row r="36" spans="1:6" ht="13.5">
      <c r="A36" s="76"/>
      <c r="B36" s="76"/>
      <c r="C36" s="76"/>
      <c r="D36" s="76"/>
      <c r="E36" s="76"/>
      <c r="F36" s="76"/>
    </row>
    <row r="37" spans="1:6" ht="13.5">
      <c r="A37" s="76"/>
      <c r="B37" s="76"/>
      <c r="C37" s="76"/>
      <c r="D37" s="76"/>
      <c r="E37" s="76"/>
      <c r="F37" s="76"/>
    </row>
    <row r="38" spans="1:6" ht="13.5">
      <c r="A38" s="76"/>
      <c r="B38" s="76"/>
      <c r="C38" s="76"/>
      <c r="D38" s="76"/>
      <c r="E38" s="76"/>
      <c r="F38" s="76"/>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9"/>
  <sheetViews>
    <sheetView showZeros="0" workbookViewId="0" topLeftCell="A1">
      <selection activeCell="A17" sqref="A17:IV17"/>
    </sheetView>
  </sheetViews>
  <sheetFormatPr defaultColWidth="8.625" defaultRowHeight="14.25"/>
  <cols>
    <col min="1" max="1" width="15.75390625" style="29" customWidth="1"/>
    <col min="2" max="2" width="15.50390625" style="29" customWidth="1"/>
    <col min="3" max="3" width="17.25390625" style="29" customWidth="1"/>
    <col min="4" max="4" width="12.125" style="29" customWidth="1"/>
    <col min="5" max="5" width="12.625" style="29" customWidth="1"/>
    <col min="6" max="6" width="12.00390625" style="29" customWidth="1"/>
    <col min="7" max="7" width="14.375" style="29" customWidth="1"/>
    <col min="8" max="8" width="14.125" style="29" customWidth="1"/>
    <col min="9" max="9" width="13.75390625" style="29" customWidth="1"/>
    <col min="10" max="10" width="18.75390625" style="29" customWidth="1"/>
    <col min="11" max="32" width="9.00390625" style="29" bestFit="1" customWidth="1"/>
    <col min="33" max="16384" width="8.625" style="29" customWidth="1"/>
  </cols>
  <sheetData>
    <row r="1" spans="1:10" ht="33" customHeight="1">
      <c r="A1" s="30" t="s">
        <v>529</v>
      </c>
      <c r="B1" s="30"/>
      <c r="C1" s="30"/>
      <c r="D1" s="30"/>
      <c r="E1" s="30"/>
      <c r="F1" s="30"/>
      <c r="G1" s="30"/>
      <c r="H1" s="30"/>
      <c r="I1" s="30"/>
      <c r="J1" s="30"/>
    </row>
    <row r="2" spans="1:10" s="25" customFormat="1" ht="12.75">
      <c r="A2" s="31"/>
      <c r="B2" s="31"/>
      <c r="C2" s="32"/>
      <c r="D2" s="33"/>
      <c r="E2" s="32"/>
      <c r="F2" s="32"/>
      <c r="G2" s="34"/>
      <c r="H2" s="35"/>
      <c r="I2" s="35"/>
      <c r="J2" s="24" t="s">
        <v>530</v>
      </c>
    </row>
    <row r="3" spans="1:10" s="26" customFormat="1" ht="30" customHeight="1">
      <c r="A3" s="36" t="s">
        <v>531</v>
      </c>
      <c r="B3" s="36" t="s">
        <v>532</v>
      </c>
      <c r="C3" s="37"/>
      <c r="D3" s="37"/>
      <c r="E3" s="37"/>
      <c r="F3" s="37"/>
      <c r="G3" s="37"/>
      <c r="H3" s="37"/>
      <c r="I3" s="37"/>
      <c r="J3" s="37"/>
    </row>
    <row r="4" spans="1:10" s="26" customFormat="1" ht="31.5" customHeight="1">
      <c r="A4" s="36" t="s">
        <v>533</v>
      </c>
      <c r="B4" s="36"/>
      <c r="C4" s="36"/>
      <c r="D4" s="36"/>
      <c r="E4" s="36"/>
      <c r="F4" s="36"/>
      <c r="G4" s="36"/>
      <c r="H4" s="36"/>
      <c r="I4" s="36"/>
      <c r="J4" s="36" t="s">
        <v>534</v>
      </c>
    </row>
    <row r="5" spans="1:10" s="26" customFormat="1" ht="285" customHeight="1">
      <c r="A5" s="36" t="s">
        <v>535</v>
      </c>
      <c r="B5" s="38" t="s">
        <v>536</v>
      </c>
      <c r="C5" s="39" t="s">
        <v>502</v>
      </c>
      <c r="D5" s="39"/>
      <c r="E5" s="39"/>
      <c r="F5" s="39"/>
      <c r="G5" s="39"/>
      <c r="H5" s="39"/>
      <c r="I5" s="39"/>
      <c r="J5" s="39" t="s">
        <v>537</v>
      </c>
    </row>
    <row r="6" spans="1:10" s="26" customFormat="1" ht="40.5" customHeight="1">
      <c r="A6" s="36"/>
      <c r="B6" s="38" t="s">
        <v>538</v>
      </c>
      <c r="C6" s="39" t="s">
        <v>539</v>
      </c>
      <c r="D6" s="39"/>
      <c r="E6" s="39"/>
      <c r="F6" s="39"/>
      <c r="G6" s="40"/>
      <c r="H6" s="39"/>
      <c r="I6" s="39"/>
      <c r="J6" s="38" t="s">
        <v>540</v>
      </c>
    </row>
    <row r="7" spans="1:10" s="26" customFormat="1" ht="31.5" customHeight="1">
      <c r="A7" s="41" t="s">
        <v>541</v>
      </c>
      <c r="B7" s="41"/>
      <c r="C7" s="41"/>
      <c r="D7" s="41"/>
      <c r="E7" s="41"/>
      <c r="F7" s="41"/>
      <c r="G7" s="41"/>
      <c r="H7" s="41"/>
      <c r="I7" s="41"/>
      <c r="J7" s="41"/>
    </row>
    <row r="8" spans="1:10" s="26" customFormat="1" ht="31.5" customHeight="1">
      <c r="A8" s="42" t="s">
        <v>542</v>
      </c>
      <c r="B8" s="42" t="s">
        <v>543</v>
      </c>
      <c r="C8" s="42"/>
      <c r="D8" s="42"/>
      <c r="E8" s="42"/>
      <c r="F8" s="42"/>
      <c r="G8" s="36" t="s">
        <v>544</v>
      </c>
      <c r="H8" s="36"/>
      <c r="I8" s="36"/>
      <c r="J8" s="36"/>
    </row>
    <row r="9" spans="1:10" s="26" customFormat="1" ht="51.75" customHeight="1">
      <c r="A9" s="42" t="s">
        <v>545</v>
      </c>
      <c r="B9" s="43" t="s">
        <v>539</v>
      </c>
      <c r="C9" s="44"/>
      <c r="D9" s="44"/>
      <c r="E9" s="44"/>
      <c r="F9" s="45"/>
      <c r="G9" s="43" t="s">
        <v>546</v>
      </c>
      <c r="H9" s="44"/>
      <c r="I9" s="44"/>
      <c r="J9" s="45"/>
    </row>
    <row r="10" spans="1:10" s="26" customFormat="1" ht="54" customHeight="1">
      <c r="A10" s="42" t="s">
        <v>547</v>
      </c>
      <c r="B10" s="43" t="s">
        <v>539</v>
      </c>
      <c r="C10" s="44"/>
      <c r="D10" s="44"/>
      <c r="E10" s="44"/>
      <c r="F10" s="45"/>
      <c r="G10" s="285" t="s">
        <v>548</v>
      </c>
      <c r="H10" s="47"/>
      <c r="I10" s="47"/>
      <c r="J10" s="77"/>
    </row>
    <row r="11" spans="1:10" s="26" customFormat="1" ht="51.75" customHeight="1">
      <c r="A11" s="42" t="s">
        <v>549</v>
      </c>
      <c r="B11" s="43" t="s">
        <v>539</v>
      </c>
      <c r="C11" s="44"/>
      <c r="D11" s="44"/>
      <c r="E11" s="44"/>
      <c r="F11" s="45"/>
      <c r="G11" s="285" t="s">
        <v>548</v>
      </c>
      <c r="H11" s="47"/>
      <c r="I11" s="47"/>
      <c r="J11" s="77"/>
    </row>
    <row r="12" spans="1:10" s="26" customFormat="1" ht="31.5" customHeight="1">
      <c r="A12" s="41" t="s">
        <v>550</v>
      </c>
      <c r="B12" s="41"/>
      <c r="C12" s="41"/>
      <c r="D12" s="41"/>
      <c r="E12" s="41"/>
      <c r="F12" s="41"/>
      <c r="G12" s="41"/>
      <c r="H12" s="41"/>
      <c r="I12" s="41"/>
      <c r="J12" s="41"/>
    </row>
    <row r="13" spans="1:10" s="26" customFormat="1" ht="31.5" customHeight="1">
      <c r="A13" s="42" t="s">
        <v>551</v>
      </c>
      <c r="B13" s="42" t="s">
        <v>552</v>
      </c>
      <c r="C13" s="48" t="s">
        <v>553</v>
      </c>
      <c r="D13" s="49"/>
      <c r="E13" s="50" t="s">
        <v>554</v>
      </c>
      <c r="F13" s="51"/>
      <c r="G13" s="52"/>
      <c r="H13" s="53" t="s">
        <v>555</v>
      </c>
      <c r="I13" s="78" t="s">
        <v>556</v>
      </c>
      <c r="J13" s="53" t="s">
        <v>557</v>
      </c>
    </row>
    <row r="14" spans="1:10" s="26" customFormat="1" ht="31.5" customHeight="1">
      <c r="A14" s="42"/>
      <c r="B14" s="42"/>
      <c r="C14" s="54"/>
      <c r="D14" s="55"/>
      <c r="E14" s="42" t="s">
        <v>558</v>
      </c>
      <c r="F14" s="42" t="s">
        <v>559</v>
      </c>
      <c r="G14" s="42" t="s">
        <v>560</v>
      </c>
      <c r="H14" s="56"/>
      <c r="I14" s="56"/>
      <c r="J14" s="79"/>
    </row>
    <row r="15" spans="1:10" s="26" customFormat="1" ht="42.75" customHeight="1">
      <c r="A15" s="42" t="s">
        <v>561</v>
      </c>
      <c r="B15" s="42" t="s">
        <v>562</v>
      </c>
      <c r="C15" s="43" t="s">
        <v>563</v>
      </c>
      <c r="D15" s="44"/>
      <c r="E15" s="57">
        <v>4993</v>
      </c>
      <c r="F15" s="57">
        <v>4993</v>
      </c>
      <c r="G15" s="57"/>
      <c r="H15" s="58">
        <v>4993</v>
      </c>
      <c r="I15" s="80">
        <v>1</v>
      </c>
      <c r="J15" s="81" t="s">
        <v>528</v>
      </c>
    </row>
    <row r="16" spans="1:10" s="26" customFormat="1" ht="33.75" customHeight="1">
      <c r="A16" s="42" t="s">
        <v>564</v>
      </c>
      <c r="B16" s="42" t="s">
        <v>565</v>
      </c>
      <c r="C16" s="43" t="s">
        <v>566</v>
      </c>
      <c r="D16" s="44"/>
      <c r="E16" s="57">
        <v>2141.15</v>
      </c>
      <c r="F16" s="57">
        <v>2141.15</v>
      </c>
      <c r="G16" s="57"/>
      <c r="H16" s="58">
        <v>2141.15</v>
      </c>
      <c r="I16" s="80">
        <v>1</v>
      </c>
      <c r="J16" s="81" t="s">
        <v>528</v>
      </c>
    </row>
    <row r="17" spans="1:10" s="26" customFormat="1" ht="31.5" customHeight="1">
      <c r="A17" s="41" t="s">
        <v>567</v>
      </c>
      <c r="B17" s="41"/>
      <c r="C17" s="41"/>
      <c r="D17" s="41"/>
      <c r="E17" s="41"/>
      <c r="F17" s="41"/>
      <c r="G17" s="41"/>
      <c r="H17" s="41"/>
      <c r="I17" s="41"/>
      <c r="J17" s="41"/>
    </row>
    <row r="18" spans="1:10" s="27" customFormat="1" ht="31.5" customHeight="1">
      <c r="A18" s="59" t="s">
        <v>568</v>
      </c>
      <c r="B18" s="60" t="s">
        <v>569</v>
      </c>
      <c r="C18" s="60" t="s">
        <v>570</v>
      </c>
      <c r="D18" s="59" t="s">
        <v>571</v>
      </c>
      <c r="E18" s="61" t="s">
        <v>572</v>
      </c>
      <c r="F18" s="61" t="s">
        <v>573</v>
      </c>
      <c r="G18" s="62" t="s">
        <v>574</v>
      </c>
      <c r="H18" s="63" t="s">
        <v>575</v>
      </c>
      <c r="I18" s="82"/>
      <c r="J18" s="83"/>
    </row>
    <row r="19" spans="1:10" s="27" customFormat="1" ht="31.5" customHeight="1">
      <c r="A19" s="59" t="s">
        <v>576</v>
      </c>
      <c r="B19" s="60" t="s">
        <v>577</v>
      </c>
      <c r="C19" s="64" t="s">
        <v>578</v>
      </c>
      <c r="D19" s="59" t="s">
        <v>579</v>
      </c>
      <c r="E19" s="65">
        <v>50</v>
      </c>
      <c r="F19" s="61" t="s">
        <v>580</v>
      </c>
      <c r="G19" s="66">
        <v>50</v>
      </c>
      <c r="H19" s="63" t="s">
        <v>528</v>
      </c>
      <c r="I19" s="82"/>
      <c r="J19" s="83"/>
    </row>
    <row r="20" spans="1:10" s="28" customFormat="1" ht="31.5" customHeight="1">
      <c r="A20" s="59" t="s">
        <v>576</v>
      </c>
      <c r="B20" s="60" t="s">
        <v>581</v>
      </c>
      <c r="C20" s="67" t="s">
        <v>582</v>
      </c>
      <c r="D20" s="62" t="s">
        <v>583</v>
      </c>
      <c r="E20" s="68">
        <v>57</v>
      </c>
      <c r="F20" s="69" t="s">
        <v>584</v>
      </c>
      <c r="G20" s="70">
        <v>57.69</v>
      </c>
      <c r="H20" s="63" t="s">
        <v>528</v>
      </c>
      <c r="I20" s="82"/>
      <c r="J20" s="83"/>
    </row>
    <row r="21" spans="1:10" s="28" customFormat="1" ht="31.5" customHeight="1">
      <c r="A21" s="59" t="s">
        <v>576</v>
      </c>
      <c r="B21" s="60" t="s">
        <v>581</v>
      </c>
      <c r="C21" s="67" t="s">
        <v>585</v>
      </c>
      <c r="D21" s="62" t="s">
        <v>586</v>
      </c>
      <c r="E21" s="68">
        <v>10</v>
      </c>
      <c r="F21" s="69" t="s">
        <v>584</v>
      </c>
      <c r="G21" s="68">
        <v>10</v>
      </c>
      <c r="H21" s="63" t="s">
        <v>528</v>
      </c>
      <c r="I21" s="82"/>
      <c r="J21" s="83"/>
    </row>
    <row r="22" spans="1:10" s="28" customFormat="1" ht="31.5" customHeight="1">
      <c r="A22" s="59" t="s">
        <v>576</v>
      </c>
      <c r="B22" s="60" t="s">
        <v>587</v>
      </c>
      <c r="C22" s="67" t="s">
        <v>588</v>
      </c>
      <c r="D22" s="71" t="s">
        <v>589</v>
      </c>
      <c r="E22" s="71">
        <v>100</v>
      </c>
      <c r="F22" s="71" t="s">
        <v>584</v>
      </c>
      <c r="G22" s="71">
        <v>100</v>
      </c>
      <c r="H22" s="63" t="s">
        <v>528</v>
      </c>
      <c r="I22" s="82"/>
      <c r="J22" s="83"/>
    </row>
    <row r="23" spans="1:10" s="28" customFormat="1" ht="48.75" customHeight="1">
      <c r="A23" s="62" t="s">
        <v>590</v>
      </c>
      <c r="B23" s="72" t="s">
        <v>591</v>
      </c>
      <c r="C23" s="67" t="s">
        <v>592</v>
      </c>
      <c r="D23" s="62" t="s">
        <v>589</v>
      </c>
      <c r="E23" s="68">
        <v>100</v>
      </c>
      <c r="F23" s="69" t="s">
        <v>584</v>
      </c>
      <c r="G23" s="68">
        <v>100</v>
      </c>
      <c r="H23" s="63" t="s">
        <v>528</v>
      </c>
      <c r="I23" s="82"/>
      <c r="J23" s="83"/>
    </row>
    <row r="24" spans="1:10" s="28" customFormat="1" ht="49.5" customHeight="1">
      <c r="A24" s="62" t="s">
        <v>590</v>
      </c>
      <c r="B24" s="62" t="s">
        <v>593</v>
      </c>
      <c r="C24" s="67" t="s">
        <v>594</v>
      </c>
      <c r="D24" s="62" t="s">
        <v>583</v>
      </c>
      <c r="E24" s="68">
        <v>2</v>
      </c>
      <c r="F24" s="69" t="s">
        <v>584</v>
      </c>
      <c r="G24" s="68">
        <v>2</v>
      </c>
      <c r="H24" s="63" t="s">
        <v>528</v>
      </c>
      <c r="I24" s="82"/>
      <c r="J24" s="83"/>
    </row>
    <row r="25" spans="1:10" s="28" customFormat="1" ht="31.5" customHeight="1">
      <c r="A25" s="62" t="s">
        <v>590</v>
      </c>
      <c r="B25" s="72" t="s">
        <v>595</v>
      </c>
      <c r="C25" s="67" t="s">
        <v>596</v>
      </c>
      <c r="D25" s="62" t="s">
        <v>583</v>
      </c>
      <c r="E25" s="68">
        <v>2</v>
      </c>
      <c r="F25" s="69" t="s">
        <v>584</v>
      </c>
      <c r="G25" s="68">
        <v>2.05</v>
      </c>
      <c r="H25" s="63" t="s">
        <v>528</v>
      </c>
      <c r="I25" s="82"/>
      <c r="J25" s="83"/>
    </row>
    <row r="26" spans="1:10" s="28" customFormat="1" ht="39" customHeight="1">
      <c r="A26" s="60" t="s">
        <v>597</v>
      </c>
      <c r="B26" s="62" t="s">
        <v>598</v>
      </c>
      <c r="C26" s="67" t="s">
        <v>599</v>
      </c>
      <c r="D26" s="62" t="s">
        <v>583</v>
      </c>
      <c r="E26" s="68">
        <v>90</v>
      </c>
      <c r="F26" s="69" t="s">
        <v>584</v>
      </c>
      <c r="G26" s="68">
        <v>91.55</v>
      </c>
      <c r="H26" s="63" t="s">
        <v>528</v>
      </c>
      <c r="I26" s="82"/>
      <c r="J26" s="83"/>
    </row>
    <row r="27" spans="1:10" s="26" customFormat="1" ht="27" customHeight="1">
      <c r="A27" s="69" t="s">
        <v>600</v>
      </c>
      <c r="B27" s="73" t="s">
        <v>528</v>
      </c>
      <c r="C27" s="74"/>
      <c r="D27" s="74"/>
      <c r="E27" s="74"/>
      <c r="F27" s="74"/>
      <c r="G27" s="75"/>
      <c r="H27" s="75"/>
      <c r="I27" s="75"/>
      <c r="J27" s="84"/>
    </row>
    <row r="28" spans="1:6" ht="13.5">
      <c r="A28" s="76"/>
      <c r="B28" s="76"/>
      <c r="C28" s="76"/>
      <c r="D28" s="76"/>
      <c r="E28" s="76"/>
      <c r="F28" s="76"/>
    </row>
    <row r="29" spans="1:6" ht="13.5">
      <c r="A29" s="76"/>
      <c r="B29" s="76"/>
      <c r="C29" s="76"/>
      <c r="D29" s="76"/>
      <c r="E29" s="76"/>
      <c r="F29" s="76"/>
    </row>
    <row r="30" spans="1:6" ht="13.5">
      <c r="A30" s="76"/>
      <c r="B30" s="76"/>
      <c r="C30" s="76"/>
      <c r="D30" s="76"/>
      <c r="E30" s="76"/>
      <c r="F30" s="76"/>
    </row>
    <row r="31" spans="1:6" ht="13.5">
      <c r="A31" s="76"/>
      <c r="B31" s="76"/>
      <c r="C31" s="76"/>
      <c r="D31" s="76"/>
      <c r="E31" s="76"/>
      <c r="F31" s="76"/>
    </row>
    <row r="32" spans="1:6" ht="13.5">
      <c r="A32" s="76"/>
      <c r="B32" s="76"/>
      <c r="C32" s="76"/>
      <c r="D32" s="76"/>
      <c r="E32" s="76"/>
      <c r="F32" s="76"/>
    </row>
    <row r="33" spans="1:6" ht="13.5">
      <c r="A33" s="76"/>
      <c r="B33" s="76"/>
      <c r="C33" s="76"/>
      <c r="D33" s="76"/>
      <c r="E33" s="76"/>
      <c r="F33" s="76"/>
    </row>
    <row r="34" spans="1:6" ht="13.5">
      <c r="A34" s="76"/>
      <c r="B34" s="76"/>
      <c r="C34" s="76"/>
      <c r="D34" s="76"/>
      <c r="E34" s="76"/>
      <c r="F34" s="76"/>
    </row>
    <row r="35" spans="1:6" ht="13.5">
      <c r="A35" s="76"/>
      <c r="B35" s="76"/>
      <c r="C35" s="76"/>
      <c r="D35" s="76"/>
      <c r="E35" s="76"/>
      <c r="F35" s="76"/>
    </row>
    <row r="36" spans="1:6" ht="13.5">
      <c r="A36" s="76"/>
      <c r="B36" s="76"/>
      <c r="C36" s="76"/>
      <c r="D36" s="76"/>
      <c r="E36" s="76"/>
      <c r="F36" s="76"/>
    </row>
    <row r="37" spans="1:6" ht="13.5">
      <c r="A37" s="76"/>
      <c r="B37" s="76"/>
      <c r="C37" s="76"/>
      <c r="D37" s="76"/>
      <c r="E37" s="76"/>
      <c r="F37" s="76"/>
    </row>
    <row r="38" spans="1:6" ht="13.5">
      <c r="A38" s="76"/>
      <c r="B38" s="76"/>
      <c r="C38" s="76"/>
      <c r="D38" s="76"/>
      <c r="E38" s="76"/>
      <c r="F38" s="76"/>
    </row>
    <row r="39" spans="1:6" ht="13.5">
      <c r="A39" s="76"/>
      <c r="B39" s="76"/>
      <c r="C39" s="76"/>
      <c r="D39" s="76"/>
      <c r="E39" s="76"/>
      <c r="F39" s="76"/>
    </row>
  </sheetData>
  <sheetProtection/>
  <mergeCells count="37">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A17:J17"/>
    <mergeCell ref="H18:J18"/>
    <mergeCell ref="H19:J19"/>
    <mergeCell ref="H20:J20"/>
    <mergeCell ref="H21:J21"/>
    <mergeCell ref="H22:J22"/>
    <mergeCell ref="H23:J23"/>
    <mergeCell ref="H24:J24"/>
    <mergeCell ref="H25:J25"/>
    <mergeCell ref="H26:J26"/>
    <mergeCell ref="B27:J27"/>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showZeros="0" tabSelected="1" workbookViewId="0" topLeftCell="A1">
      <selection activeCell="I5" sqref="I5:J5"/>
    </sheetView>
  </sheetViews>
  <sheetFormatPr defaultColWidth="8.625" defaultRowHeight="14.25"/>
  <cols>
    <col min="1" max="2" width="11.125" style="4" customWidth="1"/>
    <col min="3" max="3" width="12.25390625" style="4" customWidth="1"/>
    <col min="4" max="4" width="9.625" style="4" customWidth="1"/>
    <col min="5" max="5" width="9.375" style="4" customWidth="1"/>
    <col min="6" max="6" width="9.625" style="4" customWidth="1"/>
    <col min="7" max="8" width="9.00390625" style="4" bestFit="1" customWidth="1"/>
    <col min="9" max="9" width="8.625" style="4" customWidth="1"/>
    <col min="10" max="10" width="10.50390625" style="4" customWidth="1"/>
    <col min="11" max="32" width="9.00390625" style="4" bestFit="1" customWidth="1"/>
    <col min="33" max="16384" width="8.625" style="4" customWidth="1"/>
  </cols>
  <sheetData>
    <row r="1" spans="1:10" ht="25.5" customHeight="1">
      <c r="A1" s="5" t="s">
        <v>601</v>
      </c>
      <c r="B1" s="5"/>
      <c r="C1" s="5"/>
      <c r="D1" s="5"/>
      <c r="E1" s="5"/>
      <c r="F1" s="5"/>
      <c r="G1" s="5"/>
      <c r="H1" s="5"/>
      <c r="I1" s="5"/>
      <c r="J1" s="5"/>
    </row>
    <row r="2" spans="1:10" s="1" customFormat="1" ht="12.75" customHeight="1">
      <c r="A2" s="6"/>
      <c r="B2" s="6"/>
      <c r="C2" s="6"/>
      <c r="D2" s="6"/>
      <c r="E2" s="6"/>
      <c r="F2" s="6"/>
      <c r="G2" s="6"/>
      <c r="H2" s="6"/>
      <c r="I2" s="6"/>
      <c r="J2" s="24" t="s">
        <v>602</v>
      </c>
    </row>
    <row r="3" spans="1:256" s="2" customFormat="1" ht="36" customHeight="1">
      <c r="A3" s="7" t="s">
        <v>603</v>
      </c>
      <c r="B3" s="7"/>
      <c r="C3" s="7" t="s">
        <v>564</v>
      </c>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36" customHeight="1">
      <c r="A4" s="7" t="s">
        <v>604</v>
      </c>
      <c r="B4" s="7"/>
      <c r="C4" s="7" t="s">
        <v>532</v>
      </c>
      <c r="D4" s="7"/>
      <c r="E4" s="7"/>
      <c r="F4" s="7" t="s">
        <v>605</v>
      </c>
      <c r="G4" s="7" t="s">
        <v>532</v>
      </c>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7" t="s">
        <v>606</v>
      </c>
      <c r="B5" s="7"/>
      <c r="C5" s="7"/>
      <c r="D5" s="7" t="s">
        <v>607</v>
      </c>
      <c r="E5" s="7" t="s">
        <v>608</v>
      </c>
      <c r="F5" s="7" t="s">
        <v>609</v>
      </c>
      <c r="G5" s="7" t="s">
        <v>610</v>
      </c>
      <c r="H5" s="7" t="s">
        <v>611</v>
      </c>
      <c r="I5" s="7" t="s">
        <v>612</v>
      </c>
      <c r="J5" s="7"/>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c r="B6" s="7"/>
      <c r="C6" s="8" t="s">
        <v>613</v>
      </c>
      <c r="D6" s="9">
        <v>2141.15</v>
      </c>
      <c r="E6" s="9">
        <v>2141.15</v>
      </c>
      <c r="F6" s="9">
        <v>2141.15</v>
      </c>
      <c r="G6" s="10">
        <v>10</v>
      </c>
      <c r="H6" s="11">
        <v>1</v>
      </c>
      <c r="I6" s="10">
        <v>10</v>
      </c>
      <c r="J6" s="10"/>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8" t="s">
        <v>614</v>
      </c>
      <c r="D7" s="9">
        <v>2141.15</v>
      </c>
      <c r="E7" s="9">
        <v>2141.15</v>
      </c>
      <c r="F7" s="9">
        <v>2141.15</v>
      </c>
      <c r="G7" s="7" t="s">
        <v>456</v>
      </c>
      <c r="H7" s="11">
        <v>1</v>
      </c>
      <c r="I7" s="7" t="s">
        <v>456</v>
      </c>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8" t="s">
        <v>615</v>
      </c>
      <c r="D8" s="9"/>
      <c r="E8" s="9"/>
      <c r="F8" s="9"/>
      <c r="G8" s="7" t="s">
        <v>456</v>
      </c>
      <c r="H8" s="9"/>
      <c r="I8" s="7" t="s">
        <v>456</v>
      </c>
      <c r="J8" s="7"/>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7"/>
      <c r="B9" s="7"/>
      <c r="C9" s="8" t="s">
        <v>616</v>
      </c>
      <c r="D9" s="9"/>
      <c r="E9" s="9"/>
      <c r="F9" s="9"/>
      <c r="G9" s="7" t="s">
        <v>456</v>
      </c>
      <c r="H9" s="9"/>
      <c r="I9" s="7" t="s">
        <v>456</v>
      </c>
      <c r="J9" s="7"/>
    </row>
    <row r="10" spans="1:10" ht="36" customHeight="1">
      <c r="A10" s="7" t="s">
        <v>617</v>
      </c>
      <c r="B10" s="7" t="s">
        <v>618</v>
      </c>
      <c r="C10" s="7"/>
      <c r="D10" s="7"/>
      <c r="E10" s="7"/>
      <c r="F10" s="7" t="s">
        <v>544</v>
      </c>
      <c r="G10" s="7"/>
      <c r="H10" s="7"/>
      <c r="I10" s="7"/>
      <c r="J10" s="7"/>
    </row>
    <row r="11" spans="1:10" ht="39" customHeight="1">
      <c r="A11" s="7"/>
      <c r="B11" s="12" t="s">
        <v>566</v>
      </c>
      <c r="C11" s="13"/>
      <c r="D11" s="13"/>
      <c r="E11" s="14"/>
      <c r="F11" s="7" t="s">
        <v>619</v>
      </c>
      <c r="G11" s="7"/>
      <c r="H11" s="7"/>
      <c r="I11" s="7"/>
      <c r="J11" s="7"/>
    </row>
    <row r="12" spans="1:10" ht="36" customHeight="1">
      <c r="A12" s="15" t="s">
        <v>620</v>
      </c>
      <c r="B12" s="16"/>
      <c r="C12" s="17"/>
      <c r="D12" s="15" t="s">
        <v>621</v>
      </c>
      <c r="E12" s="16"/>
      <c r="F12" s="17"/>
      <c r="G12" s="18" t="s">
        <v>574</v>
      </c>
      <c r="H12" s="18" t="s">
        <v>610</v>
      </c>
      <c r="I12" s="18" t="s">
        <v>612</v>
      </c>
      <c r="J12" s="18" t="s">
        <v>575</v>
      </c>
    </row>
    <row r="13" spans="1:10" ht="36" customHeight="1">
      <c r="A13" s="15" t="s">
        <v>568</v>
      </c>
      <c r="B13" s="7" t="s">
        <v>569</v>
      </c>
      <c r="C13" s="7" t="s">
        <v>570</v>
      </c>
      <c r="D13" s="7" t="s">
        <v>571</v>
      </c>
      <c r="E13" s="7" t="s">
        <v>572</v>
      </c>
      <c r="F13" s="7" t="s">
        <v>573</v>
      </c>
      <c r="G13" s="19"/>
      <c r="H13" s="19"/>
      <c r="I13" s="19"/>
      <c r="J13" s="19"/>
    </row>
    <row r="14" spans="1:10" ht="28.5" customHeight="1">
      <c r="A14" s="20" t="s">
        <v>576</v>
      </c>
      <c r="B14" s="21" t="s">
        <v>577</v>
      </c>
      <c r="C14" s="21" t="s">
        <v>622</v>
      </c>
      <c r="D14" s="7" t="s">
        <v>589</v>
      </c>
      <c r="E14" s="10">
        <v>100</v>
      </c>
      <c r="F14" s="7" t="s">
        <v>584</v>
      </c>
      <c r="G14" s="22">
        <v>1</v>
      </c>
      <c r="H14" s="10">
        <v>10</v>
      </c>
      <c r="I14" s="10">
        <v>10</v>
      </c>
      <c r="J14" s="7" t="s">
        <v>528</v>
      </c>
    </row>
    <row r="15" spans="1:10" ht="30" customHeight="1">
      <c r="A15" s="20" t="s">
        <v>576</v>
      </c>
      <c r="B15" s="21" t="s">
        <v>581</v>
      </c>
      <c r="C15" s="21" t="s">
        <v>623</v>
      </c>
      <c r="D15" s="7" t="s">
        <v>589</v>
      </c>
      <c r="E15" s="10">
        <v>2.44</v>
      </c>
      <c r="F15" s="7" t="s">
        <v>624</v>
      </c>
      <c r="G15" s="22" t="s">
        <v>625</v>
      </c>
      <c r="H15" s="10">
        <v>15</v>
      </c>
      <c r="I15" s="10">
        <v>15</v>
      </c>
      <c r="J15" s="7" t="s">
        <v>528</v>
      </c>
    </row>
    <row r="16" spans="1:10" ht="61.5" customHeight="1">
      <c r="A16" s="20" t="s">
        <v>576</v>
      </c>
      <c r="B16" s="21" t="s">
        <v>581</v>
      </c>
      <c r="C16" s="21" t="s">
        <v>626</v>
      </c>
      <c r="D16" s="7" t="s">
        <v>589</v>
      </c>
      <c r="E16" s="10">
        <v>80</v>
      </c>
      <c r="F16" s="7" t="s">
        <v>584</v>
      </c>
      <c r="G16" s="22">
        <v>0.78</v>
      </c>
      <c r="H16" s="10">
        <v>15</v>
      </c>
      <c r="I16" s="10">
        <v>13</v>
      </c>
      <c r="J16" s="21" t="s">
        <v>627</v>
      </c>
    </row>
    <row r="17" spans="1:10" ht="64.5" customHeight="1">
      <c r="A17" s="20" t="s">
        <v>628</v>
      </c>
      <c r="B17" s="21" t="s">
        <v>629</v>
      </c>
      <c r="C17" s="21" t="s">
        <v>630</v>
      </c>
      <c r="D17" s="7" t="s">
        <v>589</v>
      </c>
      <c r="E17" s="10">
        <v>1.75</v>
      </c>
      <c r="F17" s="7" t="s">
        <v>631</v>
      </c>
      <c r="G17" s="22" t="s">
        <v>632</v>
      </c>
      <c r="H17" s="10">
        <v>20</v>
      </c>
      <c r="I17" s="10">
        <v>17</v>
      </c>
      <c r="J17" s="21" t="s">
        <v>627</v>
      </c>
    </row>
    <row r="18" spans="1:10" ht="30" customHeight="1">
      <c r="A18" s="20" t="s">
        <v>628</v>
      </c>
      <c r="B18" s="21" t="s">
        <v>581</v>
      </c>
      <c r="C18" s="21" t="s">
        <v>633</v>
      </c>
      <c r="D18" s="7" t="s">
        <v>586</v>
      </c>
      <c r="E18" s="10">
        <v>90</v>
      </c>
      <c r="F18" s="7" t="s">
        <v>584</v>
      </c>
      <c r="G18" s="22">
        <v>0.93</v>
      </c>
      <c r="H18" s="10">
        <v>10</v>
      </c>
      <c r="I18" s="10">
        <v>10</v>
      </c>
      <c r="J18" s="7" t="s">
        <v>528</v>
      </c>
    </row>
    <row r="19" spans="1:10" ht="30" customHeight="1">
      <c r="A19" s="20" t="s">
        <v>597</v>
      </c>
      <c r="B19" s="21" t="s">
        <v>634</v>
      </c>
      <c r="C19" s="21" t="s">
        <v>635</v>
      </c>
      <c r="D19" s="7" t="s">
        <v>586</v>
      </c>
      <c r="E19" s="10">
        <v>80</v>
      </c>
      <c r="F19" s="7" t="s">
        <v>584</v>
      </c>
      <c r="G19" s="22">
        <v>0.85</v>
      </c>
      <c r="H19" s="10">
        <v>20</v>
      </c>
      <c r="I19" s="10">
        <v>20</v>
      </c>
      <c r="J19" s="7" t="s">
        <v>528</v>
      </c>
    </row>
    <row r="20" spans="1:10" ht="54" customHeight="1">
      <c r="A20" s="7" t="s">
        <v>636</v>
      </c>
      <c r="B20" s="7"/>
      <c r="C20" s="7"/>
      <c r="D20" s="7" t="s">
        <v>528</v>
      </c>
      <c r="E20" s="7"/>
      <c r="F20" s="7"/>
      <c r="G20" s="7"/>
      <c r="H20" s="7"/>
      <c r="I20" s="7"/>
      <c r="J20" s="7"/>
    </row>
    <row r="21" spans="1:10" ht="25.5" customHeight="1">
      <c r="A21" s="7" t="s">
        <v>637</v>
      </c>
      <c r="B21" s="7"/>
      <c r="C21" s="7"/>
      <c r="D21" s="7"/>
      <c r="E21" s="7"/>
      <c r="F21" s="7"/>
      <c r="G21" s="7"/>
      <c r="H21" s="10">
        <v>100</v>
      </c>
      <c r="I21" s="10">
        <v>95</v>
      </c>
      <c r="J21" s="7" t="s">
        <v>638</v>
      </c>
    </row>
    <row r="22" spans="1:6" ht="13.5">
      <c r="A22" s="23"/>
      <c r="B22" s="23"/>
      <c r="C22" s="23"/>
      <c r="D22" s="23"/>
      <c r="E22" s="23"/>
      <c r="F22" s="23"/>
    </row>
    <row r="23" spans="1:6" ht="13.5">
      <c r="A23" s="23"/>
      <c r="B23" s="23"/>
      <c r="C23" s="23"/>
      <c r="D23" s="23"/>
      <c r="E23" s="23"/>
      <c r="F23" s="23"/>
    </row>
    <row r="24" spans="1:6" ht="13.5">
      <c r="A24" s="23"/>
      <c r="B24" s="23"/>
      <c r="C24" s="23"/>
      <c r="D24" s="23"/>
      <c r="E24" s="23"/>
      <c r="F24" s="23"/>
    </row>
    <row r="25" spans="1:6" ht="13.5">
      <c r="A25" s="23"/>
      <c r="B25" s="23"/>
      <c r="C25" s="23"/>
      <c r="D25" s="23"/>
      <c r="E25" s="23"/>
      <c r="F25" s="23"/>
    </row>
    <row r="26" spans="1:6" ht="13.5">
      <c r="A26" s="23"/>
      <c r="B26" s="23"/>
      <c r="C26" s="23"/>
      <c r="D26" s="23"/>
      <c r="E26" s="23"/>
      <c r="F26" s="23"/>
    </row>
    <row r="27" spans="1:6" ht="13.5">
      <c r="A27" s="23"/>
      <c r="B27" s="23"/>
      <c r="C27" s="23"/>
      <c r="D27" s="23"/>
      <c r="E27" s="23"/>
      <c r="F27" s="23"/>
    </row>
    <row r="28" spans="1:6" ht="13.5">
      <c r="A28" s="23"/>
      <c r="B28" s="23"/>
      <c r="C28" s="23"/>
      <c r="D28" s="23"/>
      <c r="E28" s="23"/>
      <c r="F28" s="23"/>
    </row>
    <row r="29" spans="1:6" ht="13.5">
      <c r="A29" s="23"/>
      <c r="B29" s="23"/>
      <c r="C29" s="23"/>
      <c r="D29" s="23"/>
      <c r="E29" s="23"/>
      <c r="F29" s="23"/>
    </row>
    <row r="30" spans="1:6" ht="13.5">
      <c r="A30" s="23"/>
      <c r="B30" s="23"/>
      <c r="C30" s="23"/>
      <c r="D30" s="23"/>
      <c r="E30" s="23"/>
      <c r="F30" s="23"/>
    </row>
    <row r="31" spans="1:6" ht="13.5">
      <c r="A31" s="23"/>
      <c r="B31" s="23"/>
      <c r="C31" s="23"/>
      <c r="D31" s="23"/>
      <c r="E31" s="23"/>
      <c r="F31" s="23"/>
    </row>
    <row r="32" spans="1:6" ht="13.5">
      <c r="A32" s="23"/>
      <c r="B32" s="23"/>
      <c r="C32" s="23"/>
      <c r="D32" s="23"/>
      <c r="E32" s="23"/>
      <c r="F32" s="23"/>
    </row>
    <row r="33" spans="1:6" ht="13.5">
      <c r="A33" s="23"/>
      <c r="B33" s="23"/>
      <c r="C33" s="23"/>
      <c r="D33" s="23"/>
      <c r="E33" s="23"/>
      <c r="F33" s="23"/>
    </row>
    <row r="34" spans="1:6" ht="13.5">
      <c r="A34" s="23"/>
      <c r="B34" s="23"/>
      <c r="C34" s="23"/>
      <c r="D34" s="23"/>
      <c r="E34" s="23"/>
      <c r="F34" s="23"/>
    </row>
    <row r="35" spans="1:6" ht="13.5">
      <c r="A35" s="23"/>
      <c r="B35" s="23"/>
      <c r="C35" s="23"/>
      <c r="D35" s="23"/>
      <c r="E35" s="23"/>
      <c r="F35" s="23"/>
    </row>
    <row r="36" spans="1:6" ht="13.5">
      <c r="A36" s="23"/>
      <c r="B36" s="23"/>
      <c r="C36" s="23"/>
      <c r="D36" s="23"/>
      <c r="E36" s="23"/>
      <c r="F36" s="23"/>
    </row>
    <row r="37" spans="1:6" ht="13.5">
      <c r="A37" s="23"/>
      <c r="B37" s="23"/>
      <c r="C37" s="23"/>
      <c r="D37" s="23"/>
      <c r="E37" s="23"/>
      <c r="F37" s="23"/>
    </row>
    <row r="38" spans="1:6" ht="13.5">
      <c r="A38" s="23"/>
      <c r="B38" s="23"/>
      <c r="C38" s="23"/>
      <c r="D38" s="23"/>
      <c r="E38" s="23"/>
      <c r="F38" s="23"/>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87"/>
  <sheetViews>
    <sheetView showZeros="0" workbookViewId="0" topLeftCell="A111">
      <selection activeCell="F9" activeCellId="1" sqref="I9 F9"/>
    </sheetView>
  </sheetViews>
  <sheetFormatPr defaultColWidth="8.625" defaultRowHeight="14.25"/>
  <cols>
    <col min="1" max="3" width="3.625" style="263" customWidth="1"/>
    <col min="4" max="4" width="27.75390625" style="263" customWidth="1"/>
    <col min="5" max="8" width="13.50390625" style="263" customWidth="1"/>
    <col min="9" max="9" width="15.00390625" style="263" customWidth="1"/>
    <col min="10" max="11" width="13.50390625" style="263" customWidth="1"/>
    <col min="12" max="32" width="9.00390625" style="263" bestFit="1" customWidth="1"/>
    <col min="33" max="16384" width="8.625" style="263" customWidth="1"/>
  </cols>
  <sheetData>
    <row r="1" spans="1:12" s="111" customFormat="1" ht="29.25" customHeight="1">
      <c r="A1" s="243" t="s">
        <v>85</v>
      </c>
      <c r="B1" s="243"/>
      <c r="C1" s="243"/>
      <c r="D1" s="243"/>
      <c r="E1" s="243"/>
      <c r="F1" s="243"/>
      <c r="G1" s="243"/>
      <c r="H1" s="243"/>
      <c r="I1" s="243"/>
      <c r="J1" s="243"/>
      <c r="K1" s="243"/>
      <c r="L1" s="243"/>
    </row>
    <row r="2" spans="1:12" s="242" customFormat="1" ht="18" customHeight="1">
      <c r="A2" s="94"/>
      <c r="B2" s="94"/>
      <c r="C2" s="94"/>
      <c r="D2" s="94"/>
      <c r="E2" s="94"/>
      <c r="F2" s="94"/>
      <c r="G2" s="94"/>
      <c r="H2" s="94"/>
      <c r="I2" s="94"/>
      <c r="J2" s="94"/>
      <c r="K2" s="94"/>
      <c r="L2" s="259" t="s">
        <v>86</v>
      </c>
    </row>
    <row r="3" spans="1:13" s="242" customFormat="1" ht="18" customHeight="1">
      <c r="A3" s="94" t="s">
        <v>2</v>
      </c>
      <c r="B3" s="94"/>
      <c r="C3" s="94"/>
      <c r="D3" s="94"/>
      <c r="E3" s="94"/>
      <c r="F3" s="94"/>
      <c r="G3" s="244"/>
      <c r="H3" s="94"/>
      <c r="I3" s="94"/>
      <c r="J3" s="94"/>
      <c r="K3" s="94"/>
      <c r="L3" s="259" t="s">
        <v>3</v>
      </c>
      <c r="M3" s="149"/>
    </row>
    <row r="4" spans="1:13" s="242" customFormat="1" ht="21" customHeight="1">
      <c r="A4" s="142" t="s">
        <v>6</v>
      </c>
      <c r="B4" s="142"/>
      <c r="C4" s="142" t="s">
        <v>11</v>
      </c>
      <c r="D4" s="142" t="s">
        <v>11</v>
      </c>
      <c r="E4" s="139" t="s">
        <v>72</v>
      </c>
      <c r="F4" s="139" t="s">
        <v>87</v>
      </c>
      <c r="G4" s="139" t="s">
        <v>88</v>
      </c>
      <c r="H4" s="139" t="s">
        <v>89</v>
      </c>
      <c r="I4" s="139"/>
      <c r="J4" s="139" t="s">
        <v>90</v>
      </c>
      <c r="K4" s="139" t="s">
        <v>91</v>
      </c>
      <c r="L4" s="139" t="s">
        <v>92</v>
      </c>
      <c r="M4" s="149"/>
    </row>
    <row r="5" spans="1:13" s="242" customFormat="1" ht="21" customHeight="1">
      <c r="A5" s="139" t="s">
        <v>93</v>
      </c>
      <c r="B5" s="139"/>
      <c r="C5" s="139"/>
      <c r="D5" s="142" t="s">
        <v>94</v>
      </c>
      <c r="E5" s="139"/>
      <c r="F5" s="139" t="s">
        <v>11</v>
      </c>
      <c r="G5" s="139" t="s">
        <v>11</v>
      </c>
      <c r="H5" s="139"/>
      <c r="I5" s="139"/>
      <c r="J5" s="139" t="s">
        <v>11</v>
      </c>
      <c r="K5" s="139" t="s">
        <v>11</v>
      </c>
      <c r="L5" s="139" t="s">
        <v>95</v>
      </c>
      <c r="M5" s="149"/>
    </row>
    <row r="6" spans="1:13" s="242" customFormat="1" ht="21" customHeight="1">
      <c r="A6" s="139"/>
      <c r="B6" s="139" t="s">
        <v>11</v>
      </c>
      <c r="C6" s="139" t="s">
        <v>11</v>
      </c>
      <c r="D6" s="142" t="s">
        <v>11</v>
      </c>
      <c r="E6" s="139" t="s">
        <v>11</v>
      </c>
      <c r="F6" s="139" t="s">
        <v>11</v>
      </c>
      <c r="G6" s="140"/>
      <c r="H6" s="139" t="s">
        <v>95</v>
      </c>
      <c r="I6" s="271" t="s">
        <v>96</v>
      </c>
      <c r="J6" s="139"/>
      <c r="K6" s="139" t="s">
        <v>11</v>
      </c>
      <c r="L6" s="139" t="s">
        <v>11</v>
      </c>
      <c r="M6" s="149"/>
    </row>
    <row r="7" spans="1:13" s="242" customFormat="1" ht="21" customHeight="1">
      <c r="A7" s="139"/>
      <c r="B7" s="139" t="s">
        <v>11</v>
      </c>
      <c r="C7" s="139" t="s">
        <v>11</v>
      </c>
      <c r="D7" s="142" t="s">
        <v>11</v>
      </c>
      <c r="E7" s="139" t="s">
        <v>11</v>
      </c>
      <c r="F7" s="139" t="s">
        <v>11</v>
      </c>
      <c r="G7" s="139" t="s">
        <v>11</v>
      </c>
      <c r="H7" s="139"/>
      <c r="I7" s="271"/>
      <c r="J7" s="139" t="s">
        <v>11</v>
      </c>
      <c r="K7" s="139" t="s">
        <v>11</v>
      </c>
      <c r="L7" s="139" t="s">
        <v>11</v>
      </c>
      <c r="M7" s="149"/>
    </row>
    <row r="8" spans="1:13" s="242" customFormat="1" ht="21" customHeight="1">
      <c r="A8" s="142" t="s">
        <v>97</v>
      </c>
      <c r="B8" s="142" t="s">
        <v>98</v>
      </c>
      <c r="C8" s="142" t="s">
        <v>99</v>
      </c>
      <c r="D8" s="142" t="s">
        <v>10</v>
      </c>
      <c r="E8" s="139" t="s">
        <v>13</v>
      </c>
      <c r="F8" s="139" t="s">
        <v>16</v>
      </c>
      <c r="G8" s="139" t="s">
        <v>19</v>
      </c>
      <c r="H8" s="139" t="s">
        <v>22</v>
      </c>
      <c r="I8" s="139" t="s">
        <v>25</v>
      </c>
      <c r="J8" s="139" t="s">
        <v>28</v>
      </c>
      <c r="K8" s="139" t="s">
        <v>31</v>
      </c>
      <c r="L8" s="139" t="s">
        <v>34</v>
      </c>
      <c r="M8" s="149"/>
    </row>
    <row r="9" spans="1:13" s="242" customFormat="1" ht="21" customHeight="1">
      <c r="A9" s="142"/>
      <c r="B9" s="142" t="s">
        <v>11</v>
      </c>
      <c r="C9" s="142" t="s">
        <v>11</v>
      </c>
      <c r="D9" s="142" t="s">
        <v>100</v>
      </c>
      <c r="E9" s="150">
        <f>SUM(F9:H9,J9:L9)</f>
        <v>186400.50000000003</v>
      </c>
      <c r="F9" s="150">
        <f>F10+F13+F34+F37+F41+F49+F55+F58+F64</f>
        <v>185154.90000000002</v>
      </c>
      <c r="G9" s="150">
        <f aca="true" t="shared" si="0" ref="G9:L9">G10+G13+G34+G37+G41+G49+G55+G58+G64</f>
        <v>0</v>
      </c>
      <c r="H9" s="150">
        <f t="shared" si="0"/>
        <v>1245.6</v>
      </c>
      <c r="I9" s="150">
        <f t="shared" si="0"/>
        <v>1245.6</v>
      </c>
      <c r="J9" s="150">
        <f t="shared" si="0"/>
        <v>0</v>
      </c>
      <c r="K9" s="150">
        <f t="shared" si="0"/>
        <v>0</v>
      </c>
      <c r="L9" s="150">
        <f t="shared" si="0"/>
        <v>0</v>
      </c>
      <c r="M9" s="149"/>
    </row>
    <row r="10" spans="1:13" s="242" customFormat="1" ht="21" customHeight="1">
      <c r="A10" s="270">
        <v>201</v>
      </c>
      <c r="B10" s="143"/>
      <c r="C10" s="143"/>
      <c r="D10" s="143" t="s">
        <v>101</v>
      </c>
      <c r="E10" s="150">
        <f aca="true" t="shared" si="1" ref="E10:E41">SUM(F10:H10,J10:L10)</f>
        <v>13</v>
      </c>
      <c r="F10" s="150">
        <f>F11</f>
        <v>13</v>
      </c>
      <c r="G10" s="150">
        <f aca="true" t="shared" si="2" ref="G10:L10">G11</f>
        <v>0</v>
      </c>
      <c r="H10" s="150">
        <f t="shared" si="2"/>
        <v>0</v>
      </c>
      <c r="I10" s="150">
        <f t="shared" si="2"/>
        <v>0</v>
      </c>
      <c r="J10" s="150">
        <f t="shared" si="2"/>
        <v>0</v>
      </c>
      <c r="K10" s="150">
        <f t="shared" si="2"/>
        <v>0</v>
      </c>
      <c r="L10" s="150">
        <f t="shared" si="2"/>
        <v>0</v>
      </c>
      <c r="M10" s="149"/>
    </row>
    <row r="11" spans="1:13" s="242" customFormat="1" ht="21" customHeight="1">
      <c r="A11" s="270">
        <v>20104</v>
      </c>
      <c r="B11" s="143"/>
      <c r="C11" s="143"/>
      <c r="D11" s="143" t="s">
        <v>102</v>
      </c>
      <c r="E11" s="150">
        <f t="shared" si="1"/>
        <v>13</v>
      </c>
      <c r="F11" s="150">
        <f>F12</f>
        <v>13</v>
      </c>
      <c r="G11" s="150">
        <f aca="true" t="shared" si="3" ref="G11:L11">G12</f>
        <v>0</v>
      </c>
      <c r="H11" s="150">
        <f t="shared" si="3"/>
        <v>0</v>
      </c>
      <c r="I11" s="150">
        <f t="shared" si="3"/>
        <v>0</v>
      </c>
      <c r="J11" s="150">
        <f t="shared" si="3"/>
        <v>0</v>
      </c>
      <c r="K11" s="150">
        <f t="shared" si="3"/>
        <v>0</v>
      </c>
      <c r="L11" s="150">
        <f t="shared" si="3"/>
        <v>0</v>
      </c>
      <c r="M11" s="149"/>
    </row>
    <row r="12" spans="1:13" s="242" customFormat="1" ht="21" customHeight="1">
      <c r="A12" s="270">
        <v>2010499</v>
      </c>
      <c r="B12" s="143"/>
      <c r="C12" s="143"/>
      <c r="D12" s="143" t="s">
        <v>103</v>
      </c>
      <c r="E12" s="150">
        <f t="shared" si="1"/>
        <v>13</v>
      </c>
      <c r="F12" s="150">
        <v>13</v>
      </c>
      <c r="G12" s="150">
        <v>0</v>
      </c>
      <c r="H12" s="150">
        <v>0</v>
      </c>
      <c r="I12" s="150">
        <v>0</v>
      </c>
      <c r="J12" s="150">
        <v>0</v>
      </c>
      <c r="K12" s="150">
        <v>0</v>
      </c>
      <c r="L12" s="150">
        <v>0</v>
      </c>
      <c r="M12" s="149"/>
    </row>
    <row r="13" spans="1:13" s="242" customFormat="1" ht="21" customHeight="1">
      <c r="A13" s="270">
        <v>205</v>
      </c>
      <c r="B13" s="143"/>
      <c r="C13" s="143"/>
      <c r="D13" s="143" t="s">
        <v>104</v>
      </c>
      <c r="E13" s="150">
        <f t="shared" si="1"/>
        <v>145142.64</v>
      </c>
      <c r="F13" s="150">
        <f>F14+F16+F22+F25+F27+F29+F32</f>
        <v>143897.04</v>
      </c>
      <c r="G13" s="150">
        <f aca="true" t="shared" si="4" ref="G13:L13">G14+G16+G22+G25+G27+G29+G32</f>
        <v>0</v>
      </c>
      <c r="H13" s="150">
        <f t="shared" si="4"/>
        <v>1245.6</v>
      </c>
      <c r="I13" s="150">
        <f t="shared" si="4"/>
        <v>1245.6</v>
      </c>
      <c r="J13" s="150">
        <f t="shared" si="4"/>
        <v>0</v>
      </c>
      <c r="K13" s="150">
        <f t="shared" si="4"/>
        <v>0</v>
      </c>
      <c r="L13" s="150">
        <f t="shared" si="4"/>
        <v>0</v>
      </c>
      <c r="M13" s="149"/>
    </row>
    <row r="14" spans="1:13" s="242" customFormat="1" ht="21" customHeight="1">
      <c r="A14" s="270">
        <v>20501</v>
      </c>
      <c r="B14" s="143"/>
      <c r="C14" s="143"/>
      <c r="D14" s="143" t="s">
        <v>105</v>
      </c>
      <c r="E14" s="150">
        <f t="shared" si="1"/>
        <v>210.13</v>
      </c>
      <c r="F14" s="150">
        <f>F15</f>
        <v>210.13</v>
      </c>
      <c r="G14" s="150">
        <f aca="true" t="shared" si="5" ref="G14:L14">G15</f>
        <v>0</v>
      </c>
      <c r="H14" s="150">
        <f t="shared" si="5"/>
        <v>0</v>
      </c>
      <c r="I14" s="150">
        <f t="shared" si="5"/>
        <v>0</v>
      </c>
      <c r="J14" s="150">
        <f t="shared" si="5"/>
        <v>0</v>
      </c>
      <c r="K14" s="150">
        <f t="shared" si="5"/>
        <v>0</v>
      </c>
      <c r="L14" s="150">
        <f t="shared" si="5"/>
        <v>0</v>
      </c>
      <c r="M14" s="149"/>
    </row>
    <row r="15" spans="1:13" s="242" customFormat="1" ht="21" customHeight="1">
      <c r="A15" s="270">
        <v>2050101</v>
      </c>
      <c r="B15" s="143"/>
      <c r="C15" s="143"/>
      <c r="D15" s="143" t="s">
        <v>106</v>
      </c>
      <c r="E15" s="150">
        <f t="shared" si="1"/>
        <v>210.13</v>
      </c>
      <c r="F15" s="150">
        <v>210.13</v>
      </c>
      <c r="G15" s="150">
        <v>0</v>
      </c>
      <c r="H15" s="150">
        <v>0</v>
      </c>
      <c r="I15" s="150">
        <v>0</v>
      </c>
      <c r="J15" s="150">
        <v>0</v>
      </c>
      <c r="K15" s="150">
        <v>0</v>
      </c>
      <c r="L15" s="150">
        <v>0</v>
      </c>
      <c r="M15" s="149"/>
    </row>
    <row r="16" spans="1:13" s="242" customFormat="1" ht="21" customHeight="1">
      <c r="A16" s="270">
        <v>20502</v>
      </c>
      <c r="B16" s="143"/>
      <c r="C16" s="143"/>
      <c r="D16" s="143" t="s">
        <v>107</v>
      </c>
      <c r="E16" s="150">
        <f t="shared" si="1"/>
        <v>138993.83000000002</v>
      </c>
      <c r="F16" s="150">
        <f>SUM(F17:F21)</f>
        <v>137855.72000000003</v>
      </c>
      <c r="G16" s="150">
        <f aca="true" t="shared" si="6" ref="G16:L16">SUM(G17:G21)</f>
        <v>0</v>
      </c>
      <c r="H16" s="150">
        <f t="shared" si="6"/>
        <v>1138.11</v>
      </c>
      <c r="I16" s="150">
        <f t="shared" si="6"/>
        <v>1138.11</v>
      </c>
      <c r="J16" s="150">
        <f t="shared" si="6"/>
        <v>0</v>
      </c>
      <c r="K16" s="150">
        <f t="shared" si="6"/>
        <v>0</v>
      </c>
      <c r="L16" s="150">
        <f t="shared" si="6"/>
        <v>0</v>
      </c>
      <c r="M16" s="149"/>
    </row>
    <row r="17" spans="1:13" s="262" customFormat="1" ht="21" customHeight="1">
      <c r="A17" s="270">
        <v>2050201</v>
      </c>
      <c r="B17" s="143"/>
      <c r="C17" s="143"/>
      <c r="D17" s="143" t="s">
        <v>108</v>
      </c>
      <c r="E17" s="150">
        <f t="shared" si="1"/>
        <v>6784.46</v>
      </c>
      <c r="F17" s="150">
        <v>6784.46</v>
      </c>
      <c r="G17" s="150">
        <v>0</v>
      </c>
      <c r="H17" s="150">
        <v>0</v>
      </c>
      <c r="I17" s="150">
        <v>0</v>
      </c>
      <c r="J17" s="150">
        <v>0</v>
      </c>
      <c r="K17" s="150">
        <v>0</v>
      </c>
      <c r="L17" s="150">
        <v>0</v>
      </c>
      <c r="M17" s="272"/>
    </row>
    <row r="18" spans="1:13" s="262" customFormat="1" ht="21" customHeight="1">
      <c r="A18" s="270">
        <v>2050202</v>
      </c>
      <c r="B18" s="143"/>
      <c r="C18" s="143"/>
      <c r="D18" s="143" t="s">
        <v>109</v>
      </c>
      <c r="E18" s="150">
        <f t="shared" si="1"/>
        <v>62507.19</v>
      </c>
      <c r="F18" s="150">
        <v>62507.19</v>
      </c>
      <c r="G18" s="150">
        <v>0</v>
      </c>
      <c r="H18" s="150">
        <v>0</v>
      </c>
      <c r="I18" s="150">
        <v>0</v>
      </c>
      <c r="J18" s="150">
        <v>0</v>
      </c>
      <c r="K18" s="150">
        <v>0</v>
      </c>
      <c r="L18" s="150">
        <v>0</v>
      </c>
      <c r="M18" s="272"/>
    </row>
    <row r="19" spans="1:13" s="262" customFormat="1" ht="21" customHeight="1">
      <c r="A19" s="270">
        <v>2050203</v>
      </c>
      <c r="B19" s="143"/>
      <c r="C19" s="143"/>
      <c r="D19" s="143" t="s">
        <v>110</v>
      </c>
      <c r="E19" s="150">
        <f t="shared" si="1"/>
        <v>40885.61</v>
      </c>
      <c r="F19" s="150">
        <v>40885.61</v>
      </c>
      <c r="G19" s="150">
        <v>0</v>
      </c>
      <c r="H19" s="150">
        <v>0</v>
      </c>
      <c r="I19" s="150">
        <v>0</v>
      </c>
      <c r="J19" s="150">
        <v>0</v>
      </c>
      <c r="K19" s="150">
        <v>0</v>
      </c>
      <c r="L19" s="150">
        <v>0</v>
      </c>
      <c r="M19" s="272"/>
    </row>
    <row r="20" spans="1:13" s="242" customFormat="1" ht="21" customHeight="1">
      <c r="A20" s="270">
        <v>2050204</v>
      </c>
      <c r="B20" s="143"/>
      <c r="C20" s="143"/>
      <c r="D20" s="143" t="s">
        <v>111</v>
      </c>
      <c r="E20" s="150">
        <f t="shared" si="1"/>
        <v>22985.4</v>
      </c>
      <c r="F20" s="150">
        <v>21847.29</v>
      </c>
      <c r="G20" s="150">
        <v>0</v>
      </c>
      <c r="H20" s="150">
        <v>1138.11</v>
      </c>
      <c r="I20" s="150">
        <v>1138.11</v>
      </c>
      <c r="J20" s="150">
        <v>0</v>
      </c>
      <c r="K20" s="150">
        <v>0</v>
      </c>
      <c r="L20" s="150">
        <v>0</v>
      </c>
      <c r="M20" s="149"/>
    </row>
    <row r="21" spans="1:13" s="242" customFormat="1" ht="21" customHeight="1">
      <c r="A21" s="270">
        <v>2050299</v>
      </c>
      <c r="B21" s="143"/>
      <c r="C21" s="143"/>
      <c r="D21" s="143" t="s">
        <v>112</v>
      </c>
      <c r="E21" s="150">
        <f t="shared" si="1"/>
        <v>5831.17</v>
      </c>
      <c r="F21" s="150">
        <v>5831.17</v>
      </c>
      <c r="G21" s="150">
        <v>0</v>
      </c>
      <c r="H21" s="150">
        <v>0</v>
      </c>
      <c r="I21" s="150">
        <v>0</v>
      </c>
      <c r="J21" s="150">
        <v>0</v>
      </c>
      <c r="K21" s="150">
        <v>0</v>
      </c>
      <c r="L21" s="150">
        <v>0</v>
      </c>
      <c r="M21" s="149"/>
    </row>
    <row r="22" spans="1:13" s="242" customFormat="1" ht="21" customHeight="1">
      <c r="A22" s="270">
        <v>20503</v>
      </c>
      <c r="B22" s="143"/>
      <c r="C22" s="143"/>
      <c r="D22" s="143" t="s">
        <v>113</v>
      </c>
      <c r="E22" s="150">
        <f t="shared" si="1"/>
        <v>1200.85</v>
      </c>
      <c r="F22" s="150">
        <f>SUM(F23:F24)</f>
        <v>1177.7199999999998</v>
      </c>
      <c r="G22" s="150">
        <f aca="true" t="shared" si="7" ref="G22:L22">SUM(G23:G24)</f>
        <v>0</v>
      </c>
      <c r="H22" s="150">
        <f t="shared" si="7"/>
        <v>23.13</v>
      </c>
      <c r="I22" s="150">
        <f t="shared" si="7"/>
        <v>23.13</v>
      </c>
      <c r="J22" s="150">
        <f t="shared" si="7"/>
        <v>0</v>
      </c>
      <c r="K22" s="150">
        <f t="shared" si="7"/>
        <v>0</v>
      </c>
      <c r="L22" s="150">
        <f t="shared" si="7"/>
        <v>0</v>
      </c>
      <c r="M22" s="149"/>
    </row>
    <row r="23" spans="1:13" s="242" customFormat="1" ht="21" customHeight="1">
      <c r="A23" s="270">
        <v>2050302</v>
      </c>
      <c r="B23" s="143"/>
      <c r="C23" s="143"/>
      <c r="D23" s="143" t="s">
        <v>114</v>
      </c>
      <c r="E23" s="150">
        <f t="shared" si="1"/>
        <v>1182</v>
      </c>
      <c r="F23" s="150">
        <v>1158.87</v>
      </c>
      <c r="G23" s="150">
        <v>0</v>
      </c>
      <c r="H23" s="150">
        <v>23.13</v>
      </c>
      <c r="I23" s="150">
        <v>23.13</v>
      </c>
      <c r="J23" s="150">
        <v>0</v>
      </c>
      <c r="K23" s="150">
        <v>0</v>
      </c>
      <c r="L23" s="150">
        <v>0</v>
      </c>
      <c r="M23" s="149"/>
    </row>
    <row r="24" spans="1:13" s="242" customFormat="1" ht="21" customHeight="1">
      <c r="A24" s="270">
        <v>2050305</v>
      </c>
      <c r="B24" s="143"/>
      <c r="C24" s="143"/>
      <c r="D24" s="143" t="s">
        <v>115</v>
      </c>
      <c r="E24" s="150">
        <f t="shared" si="1"/>
        <v>18.85</v>
      </c>
      <c r="F24" s="150">
        <v>18.85</v>
      </c>
      <c r="G24" s="150">
        <v>0</v>
      </c>
      <c r="H24" s="150">
        <v>0</v>
      </c>
      <c r="I24" s="150">
        <v>0</v>
      </c>
      <c r="J24" s="150">
        <v>0</v>
      </c>
      <c r="K24" s="150">
        <v>0</v>
      </c>
      <c r="L24" s="150">
        <v>0</v>
      </c>
      <c r="M24" s="149"/>
    </row>
    <row r="25" spans="1:13" s="242" customFormat="1" ht="21" customHeight="1">
      <c r="A25" s="270">
        <v>20507</v>
      </c>
      <c r="B25" s="143"/>
      <c r="C25" s="143"/>
      <c r="D25" s="143" t="s">
        <v>116</v>
      </c>
      <c r="E25" s="150">
        <f t="shared" si="1"/>
        <v>309.99</v>
      </c>
      <c r="F25" s="150">
        <f>F26</f>
        <v>309.99</v>
      </c>
      <c r="G25" s="150">
        <f aca="true" t="shared" si="8" ref="G25:L25">G26</f>
        <v>0</v>
      </c>
      <c r="H25" s="150">
        <f t="shared" si="8"/>
        <v>0</v>
      </c>
      <c r="I25" s="150">
        <f t="shared" si="8"/>
        <v>0</v>
      </c>
      <c r="J25" s="150">
        <f t="shared" si="8"/>
        <v>0</v>
      </c>
      <c r="K25" s="150">
        <f t="shared" si="8"/>
        <v>0</v>
      </c>
      <c r="L25" s="150">
        <f t="shared" si="8"/>
        <v>0</v>
      </c>
      <c r="M25" s="149"/>
    </row>
    <row r="26" spans="1:13" s="242" customFormat="1" ht="21" customHeight="1">
      <c r="A26" s="270">
        <v>2050701</v>
      </c>
      <c r="B26" s="143"/>
      <c r="C26" s="143"/>
      <c r="D26" s="143" t="s">
        <v>117</v>
      </c>
      <c r="E26" s="150">
        <f t="shared" si="1"/>
        <v>309.99</v>
      </c>
      <c r="F26" s="150">
        <v>309.99</v>
      </c>
      <c r="G26" s="150">
        <v>0</v>
      </c>
      <c r="H26" s="150">
        <v>0</v>
      </c>
      <c r="I26" s="150">
        <v>0</v>
      </c>
      <c r="J26" s="150">
        <v>0</v>
      </c>
      <c r="K26" s="150">
        <v>0</v>
      </c>
      <c r="L26" s="150">
        <v>0</v>
      </c>
      <c r="M26" s="149"/>
    </row>
    <row r="27" spans="1:13" s="262" customFormat="1" ht="21" customHeight="1">
      <c r="A27" s="270">
        <v>20508</v>
      </c>
      <c r="B27" s="143"/>
      <c r="C27" s="143"/>
      <c r="D27" s="143" t="s">
        <v>118</v>
      </c>
      <c r="E27" s="150">
        <f t="shared" si="1"/>
        <v>436.33</v>
      </c>
      <c r="F27" s="150">
        <f>F28</f>
        <v>436.33</v>
      </c>
      <c r="G27" s="150">
        <f aca="true" t="shared" si="9" ref="G27:L27">G28</f>
        <v>0</v>
      </c>
      <c r="H27" s="150">
        <f t="shared" si="9"/>
        <v>0</v>
      </c>
      <c r="I27" s="150">
        <f t="shared" si="9"/>
        <v>0</v>
      </c>
      <c r="J27" s="150">
        <f t="shared" si="9"/>
        <v>0</v>
      </c>
      <c r="K27" s="150">
        <f t="shared" si="9"/>
        <v>0</v>
      </c>
      <c r="L27" s="150">
        <f t="shared" si="9"/>
        <v>0</v>
      </c>
      <c r="M27" s="272"/>
    </row>
    <row r="28" spans="1:13" s="262" customFormat="1" ht="21" customHeight="1">
      <c r="A28" s="270">
        <v>2050801</v>
      </c>
      <c r="B28" s="143"/>
      <c r="C28" s="143"/>
      <c r="D28" s="143" t="s">
        <v>119</v>
      </c>
      <c r="E28" s="150">
        <f t="shared" si="1"/>
        <v>436.33</v>
      </c>
      <c r="F28" s="150">
        <v>436.33</v>
      </c>
      <c r="G28" s="150">
        <v>0</v>
      </c>
      <c r="H28" s="150">
        <v>0</v>
      </c>
      <c r="I28" s="150">
        <v>0</v>
      </c>
      <c r="J28" s="150">
        <v>0</v>
      </c>
      <c r="K28" s="150">
        <v>0</v>
      </c>
      <c r="L28" s="150">
        <v>0</v>
      </c>
      <c r="M28" s="272"/>
    </row>
    <row r="29" spans="1:13" s="262" customFormat="1" ht="21" customHeight="1">
      <c r="A29" s="270">
        <v>20509</v>
      </c>
      <c r="B29" s="143"/>
      <c r="C29" s="143"/>
      <c r="D29" s="143" t="s">
        <v>120</v>
      </c>
      <c r="E29" s="150">
        <f t="shared" si="1"/>
        <v>2669.61</v>
      </c>
      <c r="F29" s="150">
        <f>SUM(F30:F31)</f>
        <v>2669.61</v>
      </c>
      <c r="G29" s="150">
        <f aca="true" t="shared" si="10" ref="G29:L29">SUM(G30:G31)</f>
        <v>0</v>
      </c>
      <c r="H29" s="150">
        <f t="shared" si="10"/>
        <v>0</v>
      </c>
      <c r="I29" s="150">
        <f t="shared" si="10"/>
        <v>0</v>
      </c>
      <c r="J29" s="150">
        <f t="shared" si="10"/>
        <v>0</v>
      </c>
      <c r="K29" s="150">
        <f t="shared" si="10"/>
        <v>0</v>
      </c>
      <c r="L29" s="150">
        <f t="shared" si="10"/>
        <v>0</v>
      </c>
      <c r="M29" s="272"/>
    </row>
    <row r="30" spans="1:13" s="242" customFormat="1" ht="21" customHeight="1">
      <c r="A30" s="270">
        <v>2050901</v>
      </c>
      <c r="B30" s="143"/>
      <c r="C30" s="143"/>
      <c r="D30" s="143" t="s">
        <v>121</v>
      </c>
      <c r="E30" s="150">
        <f t="shared" si="1"/>
        <v>150</v>
      </c>
      <c r="F30" s="150">
        <v>150</v>
      </c>
      <c r="G30" s="150">
        <v>0</v>
      </c>
      <c r="H30" s="150">
        <v>0</v>
      </c>
      <c r="I30" s="150">
        <v>0</v>
      </c>
      <c r="J30" s="150">
        <v>0</v>
      </c>
      <c r="K30" s="150">
        <v>0</v>
      </c>
      <c r="L30" s="150">
        <v>0</v>
      </c>
      <c r="M30" s="149"/>
    </row>
    <row r="31" spans="1:13" s="242" customFormat="1" ht="21" customHeight="1">
      <c r="A31" s="270">
        <v>2050999</v>
      </c>
      <c r="B31" s="143"/>
      <c r="C31" s="143"/>
      <c r="D31" s="143" t="s">
        <v>122</v>
      </c>
      <c r="E31" s="150">
        <f t="shared" si="1"/>
        <v>2519.61</v>
      </c>
      <c r="F31" s="150">
        <v>2519.61</v>
      </c>
      <c r="G31" s="150">
        <v>0</v>
      </c>
      <c r="H31" s="150">
        <v>0</v>
      </c>
      <c r="I31" s="150">
        <v>0</v>
      </c>
      <c r="J31" s="150">
        <v>0</v>
      </c>
      <c r="K31" s="150">
        <v>0</v>
      </c>
      <c r="L31" s="150">
        <v>0</v>
      </c>
      <c r="M31" s="149"/>
    </row>
    <row r="32" spans="1:13" s="242" customFormat="1" ht="21" customHeight="1">
      <c r="A32" s="270">
        <v>20599</v>
      </c>
      <c r="B32" s="143"/>
      <c r="C32" s="143"/>
      <c r="D32" s="143" t="s">
        <v>123</v>
      </c>
      <c r="E32" s="150">
        <f t="shared" si="1"/>
        <v>1321.8999999999999</v>
      </c>
      <c r="F32" s="150">
        <f>F33</f>
        <v>1237.54</v>
      </c>
      <c r="G32" s="150">
        <f aca="true" t="shared" si="11" ref="G32:L32">G33</f>
        <v>0</v>
      </c>
      <c r="H32" s="150">
        <f t="shared" si="11"/>
        <v>84.36</v>
      </c>
      <c r="I32" s="150">
        <f t="shared" si="11"/>
        <v>84.36</v>
      </c>
      <c r="J32" s="150">
        <f t="shared" si="11"/>
        <v>0</v>
      </c>
      <c r="K32" s="150">
        <f t="shared" si="11"/>
        <v>0</v>
      </c>
      <c r="L32" s="150">
        <f t="shared" si="11"/>
        <v>0</v>
      </c>
      <c r="M32" s="149"/>
    </row>
    <row r="33" spans="1:13" s="242" customFormat="1" ht="21" customHeight="1">
      <c r="A33" s="270">
        <v>2059999</v>
      </c>
      <c r="B33" s="143"/>
      <c r="C33" s="143"/>
      <c r="D33" s="143" t="s">
        <v>124</v>
      </c>
      <c r="E33" s="150">
        <f t="shared" si="1"/>
        <v>1321.8999999999999</v>
      </c>
      <c r="F33" s="150">
        <v>1237.54</v>
      </c>
      <c r="G33" s="150">
        <v>0</v>
      </c>
      <c r="H33" s="150">
        <v>84.36</v>
      </c>
      <c r="I33" s="150">
        <v>84.36</v>
      </c>
      <c r="J33" s="150">
        <v>0</v>
      </c>
      <c r="K33" s="150">
        <v>0</v>
      </c>
      <c r="L33" s="150">
        <v>0</v>
      </c>
      <c r="M33" s="149"/>
    </row>
    <row r="34" spans="1:13" s="242" customFormat="1" ht="21" customHeight="1">
      <c r="A34" s="270">
        <v>206</v>
      </c>
      <c r="B34" s="143"/>
      <c r="C34" s="143"/>
      <c r="D34" s="143" t="s">
        <v>125</v>
      </c>
      <c r="E34" s="150">
        <f t="shared" si="1"/>
        <v>5</v>
      </c>
      <c r="F34" s="150">
        <f>F35</f>
        <v>5</v>
      </c>
      <c r="G34" s="150">
        <f aca="true" t="shared" si="12" ref="G34:L34">G35</f>
        <v>0</v>
      </c>
      <c r="H34" s="150">
        <f t="shared" si="12"/>
        <v>0</v>
      </c>
      <c r="I34" s="150">
        <f t="shared" si="12"/>
        <v>0</v>
      </c>
      <c r="J34" s="150">
        <f t="shared" si="12"/>
        <v>0</v>
      </c>
      <c r="K34" s="150">
        <f t="shared" si="12"/>
        <v>0</v>
      </c>
      <c r="L34" s="150">
        <f t="shared" si="12"/>
        <v>0</v>
      </c>
      <c r="M34" s="149"/>
    </row>
    <row r="35" spans="1:13" s="242" customFormat="1" ht="21" customHeight="1">
      <c r="A35" s="270">
        <v>20607</v>
      </c>
      <c r="B35" s="143"/>
      <c r="C35" s="143"/>
      <c r="D35" s="143" t="s">
        <v>126</v>
      </c>
      <c r="E35" s="150">
        <f t="shared" si="1"/>
        <v>5</v>
      </c>
      <c r="F35" s="150">
        <f>F36</f>
        <v>5</v>
      </c>
      <c r="G35" s="150">
        <f aca="true" t="shared" si="13" ref="G35:L35">G36</f>
        <v>0</v>
      </c>
      <c r="H35" s="150">
        <f t="shared" si="13"/>
        <v>0</v>
      </c>
      <c r="I35" s="150">
        <f t="shared" si="13"/>
        <v>0</v>
      </c>
      <c r="J35" s="150">
        <f t="shared" si="13"/>
        <v>0</v>
      </c>
      <c r="K35" s="150">
        <f t="shared" si="13"/>
        <v>0</v>
      </c>
      <c r="L35" s="150">
        <f t="shared" si="13"/>
        <v>0</v>
      </c>
      <c r="M35" s="149"/>
    </row>
    <row r="36" spans="1:13" s="242" customFormat="1" ht="21" customHeight="1">
      <c r="A36" s="270">
        <v>2060702</v>
      </c>
      <c r="B36" s="143"/>
      <c r="C36" s="143"/>
      <c r="D36" s="143" t="s">
        <v>127</v>
      </c>
      <c r="E36" s="150">
        <f t="shared" si="1"/>
        <v>5</v>
      </c>
      <c r="F36" s="150">
        <v>5</v>
      </c>
      <c r="G36" s="150">
        <v>0</v>
      </c>
      <c r="H36" s="150">
        <v>0</v>
      </c>
      <c r="I36" s="150">
        <v>0</v>
      </c>
      <c r="J36" s="150">
        <v>0</v>
      </c>
      <c r="K36" s="150">
        <v>0</v>
      </c>
      <c r="L36" s="150">
        <v>0</v>
      </c>
      <c r="M36" s="149"/>
    </row>
    <row r="37" spans="1:13" s="262" customFormat="1" ht="21" customHeight="1">
      <c r="A37" s="270">
        <v>207</v>
      </c>
      <c r="B37" s="143"/>
      <c r="C37" s="143"/>
      <c r="D37" s="143" t="s">
        <v>128</v>
      </c>
      <c r="E37" s="150">
        <f t="shared" si="1"/>
        <v>322.38</v>
      </c>
      <c r="F37" s="150">
        <f>F38</f>
        <v>322.38</v>
      </c>
      <c r="G37" s="150">
        <f aca="true" t="shared" si="14" ref="G37:L37">G38</f>
        <v>0</v>
      </c>
      <c r="H37" s="150">
        <f t="shared" si="14"/>
        <v>0</v>
      </c>
      <c r="I37" s="150">
        <f t="shared" si="14"/>
        <v>0</v>
      </c>
      <c r="J37" s="150">
        <f t="shared" si="14"/>
        <v>0</v>
      </c>
      <c r="K37" s="150">
        <f t="shared" si="14"/>
        <v>0</v>
      </c>
      <c r="L37" s="150">
        <f t="shared" si="14"/>
        <v>0</v>
      </c>
      <c r="M37" s="272"/>
    </row>
    <row r="38" spans="1:13" s="262" customFormat="1" ht="21" customHeight="1">
      <c r="A38" s="270">
        <v>20703</v>
      </c>
      <c r="B38" s="143"/>
      <c r="C38" s="143"/>
      <c r="D38" s="143" t="s">
        <v>129</v>
      </c>
      <c r="E38" s="150">
        <f t="shared" si="1"/>
        <v>322.38</v>
      </c>
      <c r="F38" s="150">
        <f>SUM(F39:F40)</f>
        <v>322.38</v>
      </c>
      <c r="G38" s="150">
        <f aca="true" t="shared" si="15" ref="G38:L38">SUM(G39:G40)</f>
        <v>0</v>
      </c>
      <c r="H38" s="150">
        <f t="shared" si="15"/>
        <v>0</v>
      </c>
      <c r="I38" s="150">
        <f t="shared" si="15"/>
        <v>0</v>
      </c>
      <c r="J38" s="150">
        <f t="shared" si="15"/>
        <v>0</v>
      </c>
      <c r="K38" s="150">
        <f t="shared" si="15"/>
        <v>0</v>
      </c>
      <c r="L38" s="150">
        <f t="shared" si="15"/>
        <v>0</v>
      </c>
      <c r="M38" s="272"/>
    </row>
    <row r="39" spans="1:13" s="262" customFormat="1" ht="21" customHeight="1">
      <c r="A39" s="270">
        <v>2070307</v>
      </c>
      <c r="B39" s="143"/>
      <c r="C39" s="143"/>
      <c r="D39" s="143" t="s">
        <v>130</v>
      </c>
      <c r="E39" s="150">
        <f t="shared" si="1"/>
        <v>267</v>
      </c>
      <c r="F39" s="150">
        <v>267</v>
      </c>
      <c r="G39" s="150">
        <v>0</v>
      </c>
      <c r="H39" s="150">
        <v>0</v>
      </c>
      <c r="I39" s="150">
        <v>0</v>
      </c>
      <c r="J39" s="150">
        <v>0</v>
      </c>
      <c r="K39" s="150">
        <v>0</v>
      </c>
      <c r="L39" s="150">
        <v>0</v>
      </c>
      <c r="M39" s="272"/>
    </row>
    <row r="40" spans="1:13" s="242" customFormat="1" ht="21" customHeight="1">
      <c r="A40" s="270">
        <v>2070399</v>
      </c>
      <c r="B40" s="143"/>
      <c r="C40" s="143"/>
      <c r="D40" s="143" t="s">
        <v>131</v>
      </c>
      <c r="E40" s="150">
        <f t="shared" si="1"/>
        <v>55.38</v>
      </c>
      <c r="F40" s="150">
        <v>55.38</v>
      </c>
      <c r="G40" s="150">
        <v>0</v>
      </c>
      <c r="H40" s="150">
        <v>0</v>
      </c>
      <c r="I40" s="150">
        <v>0</v>
      </c>
      <c r="J40" s="150">
        <v>0</v>
      </c>
      <c r="K40" s="150">
        <v>0</v>
      </c>
      <c r="L40" s="150">
        <v>0</v>
      </c>
      <c r="M40" s="149"/>
    </row>
    <row r="41" spans="1:13" s="242" customFormat="1" ht="21" customHeight="1">
      <c r="A41" s="270">
        <v>208</v>
      </c>
      <c r="B41" s="143"/>
      <c r="C41" s="143"/>
      <c r="D41" s="143" t="s">
        <v>132</v>
      </c>
      <c r="E41" s="150">
        <f t="shared" si="1"/>
        <v>15945.630000000001</v>
      </c>
      <c r="F41" s="150">
        <f>F42+F47</f>
        <v>15945.630000000001</v>
      </c>
      <c r="G41" s="150">
        <f aca="true" t="shared" si="16" ref="G41:L41">G42+G47</f>
        <v>0</v>
      </c>
      <c r="H41" s="150">
        <f t="shared" si="16"/>
        <v>0</v>
      </c>
      <c r="I41" s="150">
        <f t="shared" si="16"/>
        <v>0</v>
      </c>
      <c r="J41" s="150">
        <f t="shared" si="16"/>
        <v>0</v>
      </c>
      <c r="K41" s="150">
        <f t="shared" si="16"/>
        <v>0</v>
      </c>
      <c r="L41" s="150">
        <f t="shared" si="16"/>
        <v>0</v>
      </c>
      <c r="M41" s="149"/>
    </row>
    <row r="42" spans="1:13" s="242" customFormat="1" ht="21" customHeight="1">
      <c r="A42" s="270">
        <v>20805</v>
      </c>
      <c r="B42" s="143"/>
      <c r="C42" s="143"/>
      <c r="D42" s="143" t="s">
        <v>133</v>
      </c>
      <c r="E42" s="150">
        <f aca="true" t="shared" si="17" ref="E42:E68">SUM(F42:H42,J42:L42)</f>
        <v>15490.37</v>
      </c>
      <c r="F42" s="150">
        <f>SUM(F43:F46)</f>
        <v>15490.37</v>
      </c>
      <c r="G42" s="150">
        <f aca="true" t="shared" si="18" ref="G42:L42">SUM(G43:G46)</f>
        <v>0</v>
      </c>
      <c r="H42" s="150">
        <f t="shared" si="18"/>
        <v>0</v>
      </c>
      <c r="I42" s="150">
        <f t="shared" si="18"/>
        <v>0</v>
      </c>
      <c r="J42" s="150">
        <f t="shared" si="18"/>
        <v>0</v>
      </c>
      <c r="K42" s="150">
        <f t="shared" si="18"/>
        <v>0</v>
      </c>
      <c r="L42" s="150">
        <f t="shared" si="18"/>
        <v>0</v>
      </c>
      <c r="M42" s="149"/>
    </row>
    <row r="43" spans="1:13" s="242" customFormat="1" ht="21" customHeight="1">
      <c r="A43" s="270">
        <v>2080501</v>
      </c>
      <c r="B43" s="143"/>
      <c r="C43" s="143"/>
      <c r="D43" s="143" t="s">
        <v>134</v>
      </c>
      <c r="E43" s="150">
        <f t="shared" si="17"/>
        <v>23.16</v>
      </c>
      <c r="F43" s="150">
        <v>23.16</v>
      </c>
      <c r="G43" s="150">
        <v>0</v>
      </c>
      <c r="H43" s="150">
        <v>0</v>
      </c>
      <c r="I43" s="150">
        <v>0</v>
      </c>
      <c r="J43" s="150">
        <v>0</v>
      </c>
      <c r="K43" s="150">
        <v>0</v>
      </c>
      <c r="L43" s="150">
        <v>0</v>
      </c>
      <c r="M43" s="149"/>
    </row>
    <row r="44" spans="1:13" s="242" customFormat="1" ht="21" customHeight="1">
      <c r="A44" s="270">
        <v>2080502</v>
      </c>
      <c r="B44" s="143"/>
      <c r="C44" s="143"/>
      <c r="D44" s="143" t="s">
        <v>135</v>
      </c>
      <c r="E44" s="150">
        <f t="shared" si="17"/>
        <v>2108.43</v>
      </c>
      <c r="F44" s="150">
        <v>2108.43</v>
      </c>
      <c r="G44" s="150">
        <v>0</v>
      </c>
      <c r="H44" s="150">
        <v>0</v>
      </c>
      <c r="I44" s="150">
        <v>0</v>
      </c>
      <c r="J44" s="150">
        <v>0</v>
      </c>
      <c r="K44" s="150">
        <v>0</v>
      </c>
      <c r="L44" s="150">
        <v>0</v>
      </c>
      <c r="M44" s="149"/>
    </row>
    <row r="45" spans="1:13" s="242" customFormat="1" ht="21" customHeight="1">
      <c r="A45" s="270">
        <v>2080505</v>
      </c>
      <c r="B45" s="143"/>
      <c r="C45" s="143"/>
      <c r="D45" s="143" t="s">
        <v>136</v>
      </c>
      <c r="E45" s="150">
        <f t="shared" si="17"/>
        <v>12727.79</v>
      </c>
      <c r="F45" s="150">
        <v>12727.79</v>
      </c>
      <c r="G45" s="150">
        <v>0</v>
      </c>
      <c r="H45" s="150">
        <v>0</v>
      </c>
      <c r="I45" s="150">
        <v>0</v>
      </c>
      <c r="J45" s="150">
        <v>0</v>
      </c>
      <c r="K45" s="150">
        <v>0</v>
      </c>
      <c r="L45" s="150">
        <v>0</v>
      </c>
      <c r="M45" s="149"/>
    </row>
    <row r="46" spans="1:13" s="242" customFormat="1" ht="21" customHeight="1">
      <c r="A46" s="270">
        <v>2080506</v>
      </c>
      <c r="B46" s="143"/>
      <c r="C46" s="143"/>
      <c r="D46" s="143" t="s">
        <v>137</v>
      </c>
      <c r="E46" s="150">
        <f t="shared" si="17"/>
        <v>630.99</v>
      </c>
      <c r="F46" s="150">
        <v>630.99</v>
      </c>
      <c r="G46" s="150">
        <v>0</v>
      </c>
      <c r="H46" s="150">
        <v>0</v>
      </c>
      <c r="I46" s="150">
        <v>0</v>
      </c>
      <c r="J46" s="150">
        <v>0</v>
      </c>
      <c r="K46" s="150">
        <v>0</v>
      </c>
      <c r="L46" s="150">
        <v>0</v>
      </c>
      <c r="M46" s="149"/>
    </row>
    <row r="47" spans="1:13" s="262" customFormat="1" ht="21" customHeight="1">
      <c r="A47" s="270">
        <v>20808</v>
      </c>
      <c r="B47" s="143"/>
      <c r="C47" s="143"/>
      <c r="D47" s="143" t="s">
        <v>138</v>
      </c>
      <c r="E47" s="150">
        <f t="shared" si="17"/>
        <v>455.26</v>
      </c>
      <c r="F47" s="150">
        <f>F48</f>
        <v>455.26</v>
      </c>
      <c r="G47" s="150">
        <f aca="true" t="shared" si="19" ref="G47:L47">G48</f>
        <v>0</v>
      </c>
      <c r="H47" s="150">
        <f t="shared" si="19"/>
        <v>0</v>
      </c>
      <c r="I47" s="150">
        <f t="shared" si="19"/>
        <v>0</v>
      </c>
      <c r="J47" s="150">
        <f t="shared" si="19"/>
        <v>0</v>
      </c>
      <c r="K47" s="150">
        <f t="shared" si="19"/>
        <v>0</v>
      </c>
      <c r="L47" s="150">
        <f t="shared" si="19"/>
        <v>0</v>
      </c>
      <c r="M47" s="272"/>
    </row>
    <row r="48" spans="1:13" s="262" customFormat="1" ht="21" customHeight="1">
      <c r="A48" s="270">
        <v>2080801</v>
      </c>
      <c r="B48" s="143"/>
      <c r="C48" s="143"/>
      <c r="D48" s="143" t="s">
        <v>139</v>
      </c>
      <c r="E48" s="150">
        <f t="shared" si="17"/>
        <v>455.26</v>
      </c>
      <c r="F48" s="150">
        <v>455.26</v>
      </c>
      <c r="G48" s="150">
        <v>0</v>
      </c>
      <c r="H48" s="150">
        <v>0</v>
      </c>
      <c r="I48" s="150">
        <v>0</v>
      </c>
      <c r="J48" s="150">
        <v>0</v>
      </c>
      <c r="K48" s="150">
        <v>0</v>
      </c>
      <c r="L48" s="150">
        <v>0</v>
      </c>
      <c r="M48" s="272"/>
    </row>
    <row r="49" spans="1:13" s="262" customFormat="1" ht="21" customHeight="1">
      <c r="A49" s="270">
        <v>210</v>
      </c>
      <c r="B49" s="143"/>
      <c r="C49" s="143"/>
      <c r="D49" s="143" t="s">
        <v>140</v>
      </c>
      <c r="E49" s="150">
        <f t="shared" si="17"/>
        <v>6809.7</v>
      </c>
      <c r="F49" s="150">
        <f>F50</f>
        <v>6809.7</v>
      </c>
      <c r="G49" s="150">
        <f aca="true" t="shared" si="20" ref="G49:L49">G50</f>
        <v>0</v>
      </c>
      <c r="H49" s="150">
        <f t="shared" si="20"/>
        <v>0</v>
      </c>
      <c r="I49" s="150">
        <f t="shared" si="20"/>
        <v>0</v>
      </c>
      <c r="J49" s="150">
        <f t="shared" si="20"/>
        <v>0</v>
      </c>
      <c r="K49" s="150">
        <f t="shared" si="20"/>
        <v>0</v>
      </c>
      <c r="L49" s="150">
        <f t="shared" si="20"/>
        <v>0</v>
      </c>
      <c r="M49" s="272"/>
    </row>
    <row r="50" spans="1:13" s="242" customFormat="1" ht="21" customHeight="1">
      <c r="A50" s="270">
        <v>21011</v>
      </c>
      <c r="B50" s="143"/>
      <c r="C50" s="143"/>
      <c r="D50" s="143" t="s">
        <v>141</v>
      </c>
      <c r="E50" s="150">
        <f t="shared" si="17"/>
        <v>6809.7</v>
      </c>
      <c r="F50" s="150">
        <f>SUM(F51:F54)</f>
        <v>6809.7</v>
      </c>
      <c r="G50" s="150">
        <f aca="true" t="shared" si="21" ref="G50:L50">SUM(G51:G54)</f>
        <v>0</v>
      </c>
      <c r="H50" s="150">
        <f t="shared" si="21"/>
        <v>0</v>
      </c>
      <c r="I50" s="150">
        <f t="shared" si="21"/>
        <v>0</v>
      </c>
      <c r="J50" s="150">
        <f t="shared" si="21"/>
        <v>0</v>
      </c>
      <c r="K50" s="150">
        <f t="shared" si="21"/>
        <v>0</v>
      </c>
      <c r="L50" s="150">
        <f t="shared" si="21"/>
        <v>0</v>
      </c>
      <c r="M50" s="149"/>
    </row>
    <row r="51" spans="1:13" s="242" customFormat="1" ht="21" customHeight="1">
      <c r="A51" s="270">
        <v>2101101</v>
      </c>
      <c r="B51" s="143"/>
      <c r="C51" s="143"/>
      <c r="D51" s="143" t="s">
        <v>142</v>
      </c>
      <c r="E51" s="150">
        <f t="shared" si="17"/>
        <v>7.63</v>
      </c>
      <c r="F51" s="150">
        <v>7.63</v>
      </c>
      <c r="G51" s="150">
        <v>0</v>
      </c>
      <c r="H51" s="150">
        <v>0</v>
      </c>
      <c r="I51" s="150">
        <v>0</v>
      </c>
      <c r="J51" s="150">
        <v>0</v>
      </c>
      <c r="K51" s="150">
        <v>0</v>
      </c>
      <c r="L51" s="150">
        <v>0</v>
      </c>
      <c r="M51" s="149"/>
    </row>
    <row r="52" spans="1:13" s="242" customFormat="1" ht="21" customHeight="1">
      <c r="A52" s="270">
        <v>2101102</v>
      </c>
      <c r="B52" s="143"/>
      <c r="C52" s="143"/>
      <c r="D52" s="143" t="s">
        <v>143</v>
      </c>
      <c r="E52" s="150">
        <f t="shared" si="17"/>
        <v>4218.4</v>
      </c>
      <c r="F52" s="150">
        <v>4218.4</v>
      </c>
      <c r="G52" s="150">
        <v>0</v>
      </c>
      <c r="H52" s="150">
        <v>0</v>
      </c>
      <c r="I52" s="150">
        <v>0</v>
      </c>
      <c r="J52" s="150">
        <v>0</v>
      </c>
      <c r="K52" s="150">
        <v>0</v>
      </c>
      <c r="L52" s="150">
        <v>0</v>
      </c>
      <c r="M52" s="149"/>
    </row>
    <row r="53" spans="1:13" s="242" customFormat="1" ht="21" customHeight="1">
      <c r="A53" s="270">
        <v>2101103</v>
      </c>
      <c r="B53" s="143"/>
      <c r="C53" s="143"/>
      <c r="D53" s="143" t="s">
        <v>144</v>
      </c>
      <c r="E53" s="150">
        <f t="shared" si="17"/>
        <v>2438.63</v>
      </c>
      <c r="F53" s="150">
        <v>2438.63</v>
      </c>
      <c r="G53" s="150">
        <v>0</v>
      </c>
      <c r="H53" s="150">
        <v>0</v>
      </c>
      <c r="I53" s="150">
        <v>0</v>
      </c>
      <c r="J53" s="150">
        <v>0</v>
      </c>
      <c r="K53" s="150">
        <v>0</v>
      </c>
      <c r="L53" s="150">
        <v>0</v>
      </c>
      <c r="M53" s="149"/>
    </row>
    <row r="54" spans="1:13" s="242" customFormat="1" ht="21" customHeight="1">
      <c r="A54" s="270">
        <v>2101199</v>
      </c>
      <c r="B54" s="143"/>
      <c r="C54" s="143"/>
      <c r="D54" s="143" t="s">
        <v>145</v>
      </c>
      <c r="E54" s="150">
        <f t="shared" si="17"/>
        <v>145.04</v>
      </c>
      <c r="F54" s="150">
        <v>145.04</v>
      </c>
      <c r="G54" s="150">
        <v>0</v>
      </c>
      <c r="H54" s="150">
        <v>0</v>
      </c>
      <c r="I54" s="150">
        <v>0</v>
      </c>
      <c r="J54" s="150">
        <v>0</v>
      </c>
      <c r="K54" s="150">
        <v>0</v>
      </c>
      <c r="L54" s="150">
        <v>0</v>
      </c>
      <c r="M54" s="149"/>
    </row>
    <row r="55" spans="1:13" s="242" customFormat="1" ht="21" customHeight="1">
      <c r="A55" s="270">
        <v>213</v>
      </c>
      <c r="B55" s="143"/>
      <c r="C55" s="143"/>
      <c r="D55" s="143" t="s">
        <v>146</v>
      </c>
      <c r="E55" s="150">
        <f t="shared" si="17"/>
        <v>173.45</v>
      </c>
      <c r="F55" s="150">
        <f>F56</f>
        <v>173.45</v>
      </c>
      <c r="G55" s="150">
        <f aca="true" t="shared" si="22" ref="G55:L55">G56</f>
        <v>0</v>
      </c>
      <c r="H55" s="150">
        <f t="shared" si="22"/>
        <v>0</v>
      </c>
      <c r="I55" s="150">
        <f t="shared" si="22"/>
        <v>0</v>
      </c>
      <c r="J55" s="150">
        <f t="shared" si="22"/>
        <v>0</v>
      </c>
      <c r="K55" s="150">
        <f t="shared" si="22"/>
        <v>0</v>
      </c>
      <c r="L55" s="150">
        <f t="shared" si="22"/>
        <v>0</v>
      </c>
      <c r="M55" s="149"/>
    </row>
    <row r="56" spans="1:13" s="242" customFormat="1" ht="21" customHeight="1">
      <c r="A56" s="270">
        <v>21305</v>
      </c>
      <c r="B56" s="143"/>
      <c r="C56" s="143"/>
      <c r="D56" s="143" t="s">
        <v>147</v>
      </c>
      <c r="E56" s="150">
        <f t="shared" si="17"/>
        <v>173.45</v>
      </c>
      <c r="F56" s="150">
        <f>F57</f>
        <v>173.45</v>
      </c>
      <c r="G56" s="150">
        <f aca="true" t="shared" si="23" ref="G56:L56">G57</f>
        <v>0</v>
      </c>
      <c r="H56" s="150">
        <f t="shared" si="23"/>
        <v>0</v>
      </c>
      <c r="I56" s="150">
        <f t="shared" si="23"/>
        <v>0</v>
      </c>
      <c r="J56" s="150">
        <f t="shared" si="23"/>
        <v>0</v>
      </c>
      <c r="K56" s="150">
        <f t="shared" si="23"/>
        <v>0</v>
      </c>
      <c r="L56" s="150">
        <f t="shared" si="23"/>
        <v>0</v>
      </c>
      <c r="M56" s="149"/>
    </row>
    <row r="57" spans="1:13" s="262" customFormat="1" ht="21" customHeight="1">
      <c r="A57" s="270">
        <v>2130599</v>
      </c>
      <c r="B57" s="143"/>
      <c r="C57" s="143"/>
      <c r="D57" s="143" t="s">
        <v>148</v>
      </c>
      <c r="E57" s="150">
        <f t="shared" si="17"/>
        <v>173.45</v>
      </c>
      <c r="F57" s="150">
        <v>173.45</v>
      </c>
      <c r="G57" s="150">
        <v>0</v>
      </c>
      <c r="H57" s="150">
        <v>0</v>
      </c>
      <c r="I57" s="150">
        <v>0</v>
      </c>
      <c r="J57" s="150">
        <v>0</v>
      </c>
      <c r="K57" s="150">
        <v>0</v>
      </c>
      <c r="L57" s="150">
        <v>0</v>
      </c>
      <c r="M57" s="272"/>
    </row>
    <row r="58" spans="1:13" s="262" customFormat="1" ht="21" customHeight="1">
      <c r="A58" s="270">
        <v>221</v>
      </c>
      <c r="B58" s="143"/>
      <c r="C58" s="143"/>
      <c r="D58" s="143" t="s">
        <v>149</v>
      </c>
      <c r="E58" s="150">
        <f t="shared" si="17"/>
        <v>17223.699999999997</v>
      </c>
      <c r="F58" s="150">
        <f>F59+F61</f>
        <v>17223.699999999997</v>
      </c>
      <c r="G58" s="150">
        <f aca="true" t="shared" si="24" ref="G58:L58">G59+G61</f>
        <v>0</v>
      </c>
      <c r="H58" s="150">
        <f t="shared" si="24"/>
        <v>0</v>
      </c>
      <c r="I58" s="150">
        <f t="shared" si="24"/>
        <v>0</v>
      </c>
      <c r="J58" s="150">
        <f t="shared" si="24"/>
        <v>0</v>
      </c>
      <c r="K58" s="150">
        <f t="shared" si="24"/>
        <v>0</v>
      </c>
      <c r="L58" s="150">
        <f t="shared" si="24"/>
        <v>0</v>
      </c>
      <c r="M58" s="272"/>
    </row>
    <row r="59" spans="1:13" s="262" customFormat="1" ht="21" customHeight="1">
      <c r="A59" s="270">
        <v>22101</v>
      </c>
      <c r="B59" s="143"/>
      <c r="C59" s="143"/>
      <c r="D59" s="143" t="s">
        <v>150</v>
      </c>
      <c r="E59" s="150">
        <f t="shared" si="17"/>
        <v>274.89</v>
      </c>
      <c r="F59" s="150">
        <f>F60</f>
        <v>274.89</v>
      </c>
      <c r="G59" s="150">
        <f aca="true" t="shared" si="25" ref="G59:L59">G60</f>
        <v>0</v>
      </c>
      <c r="H59" s="150">
        <f t="shared" si="25"/>
        <v>0</v>
      </c>
      <c r="I59" s="150">
        <f t="shared" si="25"/>
        <v>0</v>
      </c>
      <c r="J59" s="150">
        <f t="shared" si="25"/>
        <v>0</v>
      </c>
      <c r="K59" s="150">
        <f t="shared" si="25"/>
        <v>0</v>
      </c>
      <c r="L59" s="150">
        <f t="shared" si="25"/>
        <v>0</v>
      </c>
      <c r="M59" s="272"/>
    </row>
    <row r="60" spans="1:13" s="242" customFormat="1" ht="21" customHeight="1">
      <c r="A60" s="270">
        <v>2210108</v>
      </c>
      <c r="B60" s="143"/>
      <c r="C60" s="143"/>
      <c r="D60" s="143" t="s">
        <v>151</v>
      </c>
      <c r="E60" s="150">
        <f t="shared" si="17"/>
        <v>274.89</v>
      </c>
      <c r="F60" s="150">
        <v>274.89</v>
      </c>
      <c r="G60" s="150">
        <v>0</v>
      </c>
      <c r="H60" s="150">
        <v>0</v>
      </c>
      <c r="I60" s="150">
        <v>0</v>
      </c>
      <c r="J60" s="150">
        <v>0</v>
      </c>
      <c r="K60" s="150">
        <v>0</v>
      </c>
      <c r="L60" s="150">
        <v>0</v>
      </c>
      <c r="M60" s="149"/>
    </row>
    <row r="61" spans="1:13" s="242" customFormat="1" ht="21" customHeight="1">
      <c r="A61" s="270">
        <v>22102</v>
      </c>
      <c r="B61" s="143"/>
      <c r="C61" s="143"/>
      <c r="D61" s="143" t="s">
        <v>152</v>
      </c>
      <c r="E61" s="150">
        <f t="shared" si="17"/>
        <v>16948.809999999998</v>
      </c>
      <c r="F61" s="150">
        <f>SUM(F62:F63)</f>
        <v>16948.809999999998</v>
      </c>
      <c r="G61" s="150">
        <f aca="true" t="shared" si="26" ref="G61:L61">SUM(G62:G63)</f>
        <v>0</v>
      </c>
      <c r="H61" s="150">
        <f t="shared" si="26"/>
        <v>0</v>
      </c>
      <c r="I61" s="150">
        <f t="shared" si="26"/>
        <v>0</v>
      </c>
      <c r="J61" s="150">
        <f t="shared" si="26"/>
        <v>0</v>
      </c>
      <c r="K61" s="150">
        <f t="shared" si="26"/>
        <v>0</v>
      </c>
      <c r="L61" s="150">
        <f t="shared" si="26"/>
        <v>0</v>
      </c>
      <c r="M61" s="149"/>
    </row>
    <row r="62" spans="1:13" s="242" customFormat="1" ht="21" customHeight="1">
      <c r="A62" s="270">
        <v>2210201</v>
      </c>
      <c r="B62" s="143"/>
      <c r="C62" s="143"/>
      <c r="D62" s="143" t="s">
        <v>153</v>
      </c>
      <c r="E62" s="150">
        <f t="shared" si="17"/>
        <v>16924.6</v>
      </c>
      <c r="F62" s="150">
        <v>16924.6</v>
      </c>
      <c r="G62" s="150">
        <v>0</v>
      </c>
      <c r="H62" s="150">
        <v>0</v>
      </c>
      <c r="I62" s="150">
        <v>0</v>
      </c>
      <c r="J62" s="150">
        <v>0</v>
      </c>
      <c r="K62" s="150">
        <v>0</v>
      </c>
      <c r="L62" s="150">
        <v>0</v>
      </c>
      <c r="M62" s="149"/>
    </row>
    <row r="63" spans="1:13" s="242" customFormat="1" ht="21" customHeight="1">
      <c r="A63" s="270">
        <v>2210203</v>
      </c>
      <c r="B63" s="143"/>
      <c r="C63" s="143"/>
      <c r="D63" s="143" t="s">
        <v>154</v>
      </c>
      <c r="E63" s="150">
        <f t="shared" si="17"/>
        <v>24.21</v>
      </c>
      <c r="F63" s="150">
        <v>24.21</v>
      </c>
      <c r="G63" s="150">
        <v>0</v>
      </c>
      <c r="H63" s="150">
        <v>0</v>
      </c>
      <c r="I63" s="150">
        <v>0</v>
      </c>
      <c r="J63" s="150">
        <v>0</v>
      </c>
      <c r="K63" s="150">
        <v>0</v>
      </c>
      <c r="L63" s="150">
        <v>0</v>
      </c>
      <c r="M63" s="149"/>
    </row>
    <row r="64" spans="1:13" s="242" customFormat="1" ht="21" customHeight="1">
      <c r="A64" s="270">
        <v>229</v>
      </c>
      <c r="B64" s="143"/>
      <c r="C64" s="143"/>
      <c r="D64" s="143" t="s">
        <v>155</v>
      </c>
      <c r="E64" s="150">
        <f t="shared" si="17"/>
        <v>765</v>
      </c>
      <c r="F64" s="150">
        <f>F65+F67</f>
        <v>765</v>
      </c>
      <c r="G64" s="150">
        <f aca="true" t="shared" si="27" ref="G64:L64">G65+G67</f>
        <v>0</v>
      </c>
      <c r="H64" s="150">
        <f t="shared" si="27"/>
        <v>0</v>
      </c>
      <c r="I64" s="150">
        <f t="shared" si="27"/>
        <v>0</v>
      </c>
      <c r="J64" s="150">
        <f t="shared" si="27"/>
        <v>0</v>
      </c>
      <c r="K64" s="150">
        <f t="shared" si="27"/>
        <v>0</v>
      </c>
      <c r="L64" s="150">
        <f t="shared" si="27"/>
        <v>0</v>
      </c>
      <c r="M64" s="149"/>
    </row>
    <row r="65" spans="1:13" s="242" customFormat="1" ht="21" customHeight="1">
      <c r="A65" s="270">
        <v>22960</v>
      </c>
      <c r="B65" s="143"/>
      <c r="C65" s="143"/>
      <c r="D65" s="143" t="s">
        <v>156</v>
      </c>
      <c r="E65" s="150">
        <f t="shared" si="17"/>
        <v>31</v>
      </c>
      <c r="F65" s="150">
        <f>F66</f>
        <v>31</v>
      </c>
      <c r="G65" s="150">
        <f aca="true" t="shared" si="28" ref="G65:L65">G66</f>
        <v>0</v>
      </c>
      <c r="H65" s="150">
        <f t="shared" si="28"/>
        <v>0</v>
      </c>
      <c r="I65" s="150">
        <f t="shared" si="28"/>
        <v>0</v>
      </c>
      <c r="J65" s="150">
        <f t="shared" si="28"/>
        <v>0</v>
      </c>
      <c r="K65" s="150">
        <f t="shared" si="28"/>
        <v>0</v>
      </c>
      <c r="L65" s="150">
        <f t="shared" si="28"/>
        <v>0</v>
      </c>
      <c r="M65" s="149"/>
    </row>
    <row r="66" spans="1:13" s="242" customFormat="1" ht="21" customHeight="1">
      <c r="A66" s="270">
        <v>2296004</v>
      </c>
      <c r="B66" s="143"/>
      <c r="C66" s="143"/>
      <c r="D66" s="143" t="s">
        <v>157</v>
      </c>
      <c r="E66" s="150">
        <f t="shared" si="17"/>
        <v>31</v>
      </c>
      <c r="F66" s="150">
        <v>31</v>
      </c>
      <c r="G66" s="150">
        <v>0</v>
      </c>
      <c r="H66" s="150">
        <v>0</v>
      </c>
      <c r="I66" s="150">
        <v>0</v>
      </c>
      <c r="J66" s="150">
        <v>0</v>
      </c>
      <c r="K66" s="150">
        <v>0</v>
      </c>
      <c r="L66" s="150">
        <v>0</v>
      </c>
      <c r="M66" s="149"/>
    </row>
    <row r="67" spans="1:13" s="262" customFormat="1" ht="21" customHeight="1">
      <c r="A67" s="270">
        <v>22999</v>
      </c>
      <c r="B67" s="143"/>
      <c r="C67" s="143"/>
      <c r="D67" s="143" t="s">
        <v>155</v>
      </c>
      <c r="E67" s="150">
        <f t="shared" si="17"/>
        <v>734</v>
      </c>
      <c r="F67" s="150">
        <f>F68</f>
        <v>734</v>
      </c>
      <c r="G67" s="150">
        <f aca="true" t="shared" si="29" ref="G67:L67">G68</f>
        <v>0</v>
      </c>
      <c r="H67" s="150">
        <f t="shared" si="29"/>
        <v>0</v>
      </c>
      <c r="I67" s="150">
        <f t="shared" si="29"/>
        <v>0</v>
      </c>
      <c r="J67" s="150">
        <f t="shared" si="29"/>
        <v>0</v>
      </c>
      <c r="K67" s="150">
        <f t="shared" si="29"/>
        <v>0</v>
      </c>
      <c r="L67" s="150">
        <f t="shared" si="29"/>
        <v>0</v>
      </c>
      <c r="M67" s="272"/>
    </row>
    <row r="68" spans="1:13" s="262" customFormat="1" ht="21" customHeight="1">
      <c r="A68" s="270">
        <v>2299901</v>
      </c>
      <c r="B68" s="143"/>
      <c r="C68" s="143"/>
      <c r="D68" s="143" t="s">
        <v>158</v>
      </c>
      <c r="E68" s="150">
        <f t="shared" si="17"/>
        <v>734</v>
      </c>
      <c r="F68" s="150">
        <v>734</v>
      </c>
      <c r="G68" s="150">
        <v>0</v>
      </c>
      <c r="H68" s="150">
        <v>0</v>
      </c>
      <c r="I68" s="150">
        <v>0</v>
      </c>
      <c r="J68" s="150">
        <v>0</v>
      </c>
      <c r="K68" s="150">
        <v>0</v>
      </c>
      <c r="L68" s="150">
        <v>0</v>
      </c>
      <c r="M68" s="272"/>
    </row>
    <row r="69" spans="1:12" s="262" customFormat="1" ht="21" customHeight="1">
      <c r="A69" s="273" t="s">
        <v>159</v>
      </c>
      <c r="B69" s="273"/>
      <c r="C69" s="273"/>
      <c r="D69" s="273"/>
      <c r="E69" s="273"/>
      <c r="F69" s="273"/>
      <c r="G69" s="273"/>
      <c r="H69" s="273"/>
      <c r="I69" s="273"/>
      <c r="J69" s="273"/>
      <c r="K69" s="275"/>
      <c r="L69" s="272"/>
    </row>
    <row r="70" spans="1:12" ht="26.25" customHeight="1">
      <c r="A70" s="274"/>
      <c r="B70" s="274"/>
      <c r="C70" s="274"/>
      <c r="D70" s="274"/>
      <c r="E70" s="274"/>
      <c r="F70" s="274"/>
      <c r="G70" s="274"/>
      <c r="H70" s="274"/>
      <c r="I70" s="274"/>
      <c r="J70" s="274"/>
      <c r="K70" s="272"/>
      <c r="L70" s="272"/>
    </row>
    <row r="71" spans="1:6" ht="26.25" customHeight="1">
      <c r="A71" s="269"/>
      <c r="B71" s="269"/>
      <c r="C71" s="269"/>
      <c r="D71" s="269"/>
      <c r="E71" s="269"/>
      <c r="F71" s="269"/>
    </row>
    <row r="72" spans="1:6" ht="26.25" customHeight="1">
      <c r="A72" s="269"/>
      <c r="B72" s="269"/>
      <c r="C72" s="269"/>
      <c r="D72" s="269"/>
      <c r="E72" s="269"/>
      <c r="F72" s="269"/>
    </row>
    <row r="73" spans="1:6" ht="26.25" customHeight="1">
      <c r="A73" s="269"/>
      <c r="B73" s="269"/>
      <c r="C73" s="269"/>
      <c r="D73" s="269"/>
      <c r="E73" s="269"/>
      <c r="F73" s="269"/>
    </row>
    <row r="74" spans="1:6" ht="26.25" customHeight="1">
      <c r="A74" s="269"/>
      <c r="B74" s="269"/>
      <c r="C74" s="269"/>
      <c r="D74" s="269"/>
      <c r="E74" s="269"/>
      <c r="F74" s="269"/>
    </row>
    <row r="75" spans="1:6" ht="26.25" customHeight="1">
      <c r="A75" s="269"/>
      <c r="B75" s="269"/>
      <c r="C75" s="269"/>
      <c r="D75" s="269"/>
      <c r="E75" s="269"/>
      <c r="F75" s="269"/>
    </row>
    <row r="76" spans="1:6" ht="26.25" customHeight="1">
      <c r="A76" s="269"/>
      <c r="B76" s="269"/>
      <c r="C76" s="269"/>
      <c r="D76" s="269"/>
      <c r="E76" s="269"/>
      <c r="F76" s="269"/>
    </row>
    <row r="77" spans="1:6" ht="26.25" customHeight="1">
      <c r="A77" s="269"/>
      <c r="B77" s="269"/>
      <c r="C77" s="269"/>
      <c r="D77" s="269"/>
      <c r="E77" s="269"/>
      <c r="F77" s="269"/>
    </row>
    <row r="78" spans="1:6" ht="26.25" customHeight="1">
      <c r="A78" s="269"/>
      <c r="B78" s="269"/>
      <c r="C78" s="269"/>
      <c r="D78" s="269"/>
      <c r="E78" s="269"/>
      <c r="F78" s="269"/>
    </row>
    <row r="79" spans="1:6" ht="26.25" customHeight="1">
      <c r="A79" s="269"/>
      <c r="B79" s="269"/>
      <c r="C79" s="269"/>
      <c r="D79" s="269"/>
      <c r="E79" s="269"/>
      <c r="F79" s="269"/>
    </row>
    <row r="80" spans="1:6" ht="26.25" customHeight="1">
      <c r="A80" s="269"/>
      <c r="B80" s="269"/>
      <c r="C80" s="269"/>
      <c r="D80" s="269"/>
      <c r="E80" s="269"/>
      <c r="F80" s="269"/>
    </row>
    <row r="81" spans="1:6" ht="26.25" customHeight="1">
      <c r="A81" s="269"/>
      <c r="B81" s="269"/>
      <c r="C81" s="269"/>
      <c r="D81" s="269"/>
      <c r="E81" s="269"/>
      <c r="F81" s="269"/>
    </row>
    <row r="82" spans="1:6" ht="26.25" customHeight="1">
      <c r="A82" s="269"/>
      <c r="B82" s="269"/>
      <c r="C82" s="269"/>
      <c r="D82" s="269"/>
      <c r="E82" s="269"/>
      <c r="F82" s="269"/>
    </row>
    <row r="83" spans="1:6" ht="26.25" customHeight="1">
      <c r="A83" s="269"/>
      <c r="B83" s="269"/>
      <c r="C83" s="269"/>
      <c r="D83" s="269"/>
      <c r="E83" s="269"/>
      <c r="F83" s="269"/>
    </row>
    <row r="84" spans="1:6" ht="26.25" customHeight="1">
      <c r="A84" s="269"/>
      <c r="B84" s="269"/>
      <c r="C84" s="269"/>
      <c r="D84" s="269"/>
      <c r="E84" s="269"/>
      <c r="F84" s="269"/>
    </row>
    <row r="85" spans="1:6" ht="26.25" customHeight="1">
      <c r="A85" s="269"/>
      <c r="B85" s="269"/>
      <c r="C85" s="269"/>
      <c r="D85" s="269"/>
      <c r="E85" s="269"/>
      <c r="F85" s="269"/>
    </row>
    <row r="86" spans="1:6" ht="26.25" customHeight="1">
      <c r="A86" s="269"/>
      <c r="B86" s="269"/>
      <c r="C86" s="269"/>
      <c r="D86" s="269"/>
      <c r="E86" s="269"/>
      <c r="F86" s="269"/>
    </row>
    <row r="87" spans="1:6" ht="26.25" customHeight="1">
      <c r="A87" s="269"/>
      <c r="B87" s="269"/>
      <c r="C87" s="269"/>
      <c r="D87" s="269"/>
      <c r="E87" s="269"/>
      <c r="F87" s="269"/>
    </row>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19.5" customHeight="1"/>
    <row r="269" ht="19.5" customHeight="1"/>
    <row r="270" ht="19.5" customHeight="1"/>
    <row r="271" ht="19.5" customHeight="1"/>
  </sheetData>
  <sheetProtection/>
  <mergeCells count="76">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K6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86"/>
  <sheetViews>
    <sheetView showZeros="0" workbookViewId="0" topLeftCell="A1">
      <selection activeCell="E64" activeCellId="8" sqref="E10 E13 E34 E37 E41 E49 E55 E58 E64"/>
    </sheetView>
  </sheetViews>
  <sheetFormatPr defaultColWidth="8.625" defaultRowHeight="14.25"/>
  <cols>
    <col min="1" max="3" width="3.625" style="263" customWidth="1"/>
    <col min="4" max="4" width="25.00390625" style="263" customWidth="1"/>
    <col min="5" max="10" width="15.25390625" style="263" customWidth="1"/>
    <col min="11" max="32" width="9.00390625" style="263" bestFit="1" customWidth="1"/>
    <col min="33" max="16384" width="8.625" style="263" customWidth="1"/>
  </cols>
  <sheetData>
    <row r="1" spans="1:10" s="111" customFormat="1" ht="36" customHeight="1">
      <c r="A1" s="85" t="s">
        <v>160</v>
      </c>
      <c r="B1" s="85"/>
      <c r="C1" s="85"/>
      <c r="D1" s="85"/>
      <c r="E1" s="85"/>
      <c r="F1" s="85"/>
      <c r="G1" s="85"/>
      <c r="H1" s="85"/>
      <c r="I1" s="85"/>
      <c r="J1" s="85"/>
    </row>
    <row r="2" spans="1:10" s="242" customFormat="1" ht="18" customHeight="1">
      <c r="A2" s="94"/>
      <c r="B2" s="94"/>
      <c r="C2" s="94"/>
      <c r="D2" s="94"/>
      <c r="E2" s="94"/>
      <c r="F2" s="94"/>
      <c r="G2" s="94"/>
      <c r="H2" s="94"/>
      <c r="I2" s="94"/>
      <c r="J2" s="259" t="s">
        <v>161</v>
      </c>
    </row>
    <row r="3" spans="1:10" s="242" customFormat="1" ht="18" customHeight="1">
      <c r="A3" s="94" t="s">
        <v>2</v>
      </c>
      <c r="B3" s="94"/>
      <c r="C3" s="94"/>
      <c r="D3" s="94"/>
      <c r="E3" s="94"/>
      <c r="F3" s="244"/>
      <c r="G3" s="94"/>
      <c r="H3" s="94"/>
      <c r="I3" s="94"/>
      <c r="J3" s="259" t="s">
        <v>3</v>
      </c>
    </row>
    <row r="4" spans="1:10" s="242" customFormat="1" ht="18" customHeight="1">
      <c r="A4" s="264" t="s">
        <v>6</v>
      </c>
      <c r="B4" s="265"/>
      <c r="C4" s="265" t="s">
        <v>11</v>
      </c>
      <c r="D4" s="265" t="s">
        <v>11</v>
      </c>
      <c r="E4" s="170" t="s">
        <v>74</v>
      </c>
      <c r="F4" s="170" t="s">
        <v>162</v>
      </c>
      <c r="G4" s="170" t="s">
        <v>163</v>
      </c>
      <c r="H4" s="170" t="s">
        <v>164</v>
      </c>
      <c r="I4" s="170" t="s">
        <v>165</v>
      </c>
      <c r="J4" s="170" t="s">
        <v>166</v>
      </c>
    </row>
    <row r="5" spans="1:10" s="261" customFormat="1" ht="12.75" customHeight="1">
      <c r="A5" s="171" t="s">
        <v>93</v>
      </c>
      <c r="B5" s="172"/>
      <c r="C5" s="172"/>
      <c r="D5" s="266" t="s">
        <v>94</v>
      </c>
      <c r="E5" s="172"/>
      <c r="F5" s="172" t="s">
        <v>11</v>
      </c>
      <c r="G5" s="172" t="s">
        <v>11</v>
      </c>
      <c r="H5" s="172" t="s">
        <v>11</v>
      </c>
      <c r="I5" s="172" t="s">
        <v>11</v>
      </c>
      <c r="J5" s="172" t="s">
        <v>11</v>
      </c>
    </row>
    <row r="6" spans="1:10" s="261" customFormat="1" ht="12.75" customHeight="1">
      <c r="A6" s="171"/>
      <c r="B6" s="172" t="s">
        <v>11</v>
      </c>
      <c r="C6" s="172" t="s">
        <v>11</v>
      </c>
      <c r="D6" s="266" t="s">
        <v>11</v>
      </c>
      <c r="E6" s="172" t="s">
        <v>11</v>
      </c>
      <c r="F6" s="172" t="s">
        <v>11</v>
      </c>
      <c r="G6" s="173"/>
      <c r="H6" s="172" t="s">
        <v>11</v>
      </c>
      <c r="I6" s="172" t="s">
        <v>11</v>
      </c>
      <c r="J6" s="172" t="s">
        <v>11</v>
      </c>
    </row>
    <row r="7" spans="1:10" s="261" customFormat="1" ht="12.75" customHeight="1">
      <c r="A7" s="171"/>
      <c r="B7" s="172" t="s">
        <v>11</v>
      </c>
      <c r="C7" s="172" t="s">
        <v>11</v>
      </c>
      <c r="D7" s="266" t="s">
        <v>11</v>
      </c>
      <c r="E7" s="172" t="s">
        <v>11</v>
      </c>
      <c r="F7" s="172" t="s">
        <v>11</v>
      </c>
      <c r="G7" s="172" t="s">
        <v>11</v>
      </c>
      <c r="H7" s="172" t="s">
        <v>11</v>
      </c>
      <c r="I7" s="172" t="s">
        <v>11</v>
      </c>
      <c r="J7" s="172" t="s">
        <v>11</v>
      </c>
    </row>
    <row r="8" spans="1:10" s="242" customFormat="1" ht="21.75" customHeight="1">
      <c r="A8" s="267" t="s">
        <v>97</v>
      </c>
      <c r="B8" s="266" t="s">
        <v>98</v>
      </c>
      <c r="C8" s="266" t="s">
        <v>99</v>
      </c>
      <c r="D8" s="266" t="s">
        <v>10</v>
      </c>
      <c r="E8" s="172" t="s">
        <v>13</v>
      </c>
      <c r="F8" s="172" t="s">
        <v>16</v>
      </c>
      <c r="G8" s="172" t="s">
        <v>19</v>
      </c>
      <c r="H8" s="172" t="s">
        <v>22</v>
      </c>
      <c r="I8" s="172" t="s">
        <v>25</v>
      </c>
      <c r="J8" s="172" t="s">
        <v>28</v>
      </c>
    </row>
    <row r="9" spans="1:10" s="242" customFormat="1" ht="21.75" customHeight="1">
      <c r="A9" s="267"/>
      <c r="B9" s="266" t="s">
        <v>11</v>
      </c>
      <c r="C9" s="266" t="s">
        <v>11</v>
      </c>
      <c r="D9" s="266" t="s">
        <v>100</v>
      </c>
      <c r="E9" s="176">
        <f>SUM(F9:J9)</f>
        <v>187291.29</v>
      </c>
      <c r="F9" s="176">
        <v>175531.97</v>
      </c>
      <c r="G9" s="176">
        <v>11759.32</v>
      </c>
      <c r="H9" s="176">
        <v>0</v>
      </c>
      <c r="I9" s="176">
        <v>0</v>
      </c>
      <c r="J9" s="176">
        <v>0</v>
      </c>
    </row>
    <row r="10" spans="1:10" s="242" customFormat="1" ht="24" customHeight="1">
      <c r="A10" s="174" t="s">
        <v>167</v>
      </c>
      <c r="B10" s="175"/>
      <c r="C10" s="175"/>
      <c r="D10" s="175" t="s">
        <v>101</v>
      </c>
      <c r="E10" s="176">
        <f aca="true" t="shared" si="0" ref="E10:E41">SUM(F10:J10)</f>
        <v>13</v>
      </c>
      <c r="F10" s="150">
        <f>F11</f>
        <v>6.32</v>
      </c>
      <c r="G10" s="150">
        <f aca="true" t="shared" si="1" ref="G10:J11">G11</f>
        <v>6.68</v>
      </c>
      <c r="H10" s="150">
        <f t="shared" si="1"/>
        <v>0</v>
      </c>
      <c r="I10" s="150">
        <f t="shared" si="1"/>
        <v>0</v>
      </c>
      <c r="J10" s="150">
        <f t="shared" si="1"/>
        <v>0</v>
      </c>
    </row>
    <row r="11" spans="1:10" s="242" customFormat="1" ht="24" customHeight="1">
      <c r="A11" s="174" t="s">
        <v>168</v>
      </c>
      <c r="B11" s="175"/>
      <c r="C11" s="175"/>
      <c r="D11" s="175" t="s">
        <v>169</v>
      </c>
      <c r="E11" s="176">
        <f t="shared" si="0"/>
        <v>13</v>
      </c>
      <c r="F11" s="150">
        <f>F12</f>
        <v>6.32</v>
      </c>
      <c r="G11" s="150">
        <f t="shared" si="1"/>
        <v>6.68</v>
      </c>
      <c r="H11" s="150">
        <f t="shared" si="1"/>
        <v>0</v>
      </c>
      <c r="I11" s="150">
        <f t="shared" si="1"/>
        <v>0</v>
      </c>
      <c r="J11" s="150">
        <f t="shared" si="1"/>
        <v>0</v>
      </c>
    </row>
    <row r="12" spans="1:10" s="242" customFormat="1" ht="24" customHeight="1">
      <c r="A12" s="174" t="s">
        <v>170</v>
      </c>
      <c r="B12" s="175"/>
      <c r="C12" s="175"/>
      <c r="D12" s="175" t="s">
        <v>103</v>
      </c>
      <c r="E12" s="176">
        <f t="shared" si="0"/>
        <v>13</v>
      </c>
      <c r="F12" s="176">
        <v>6.32</v>
      </c>
      <c r="G12" s="176">
        <v>6.68</v>
      </c>
      <c r="H12" s="176">
        <v>0</v>
      </c>
      <c r="I12" s="176">
        <v>0</v>
      </c>
      <c r="J12" s="176">
        <v>0</v>
      </c>
    </row>
    <row r="13" spans="1:10" s="242" customFormat="1" ht="24" customHeight="1">
      <c r="A13" s="174" t="s">
        <v>171</v>
      </c>
      <c r="B13" s="175"/>
      <c r="C13" s="175"/>
      <c r="D13" s="175" t="s">
        <v>104</v>
      </c>
      <c r="E13" s="176">
        <f t="shared" si="0"/>
        <v>145829.17</v>
      </c>
      <c r="F13" s="150">
        <f>F14+F16+F22+F25+F27+F29+F32</f>
        <v>135552.88</v>
      </c>
      <c r="G13" s="150">
        <f>G14+G16+G22+G25+G27+G29+G32</f>
        <v>10276.29</v>
      </c>
      <c r="H13" s="150">
        <f>H14+H16+H22+H25+H27+H29+H32</f>
        <v>0</v>
      </c>
      <c r="I13" s="150">
        <f>I14+I16+I22+I25+I27+I29+I32</f>
        <v>0</v>
      </c>
      <c r="J13" s="150">
        <f>J14+J16+J22+J25+J27+J29+J32</f>
        <v>0</v>
      </c>
    </row>
    <row r="14" spans="1:10" s="242" customFormat="1" ht="24" customHeight="1">
      <c r="A14" s="174" t="s">
        <v>172</v>
      </c>
      <c r="B14" s="175"/>
      <c r="C14" s="175"/>
      <c r="D14" s="175" t="s">
        <v>105</v>
      </c>
      <c r="E14" s="176">
        <f t="shared" si="0"/>
        <v>210.13</v>
      </c>
      <c r="F14" s="150">
        <f>F15</f>
        <v>210.13</v>
      </c>
      <c r="G14" s="150">
        <f>G15</f>
        <v>0</v>
      </c>
      <c r="H14" s="150">
        <f>H15</f>
        <v>0</v>
      </c>
      <c r="I14" s="150">
        <f>I15</f>
        <v>0</v>
      </c>
      <c r="J14" s="150">
        <f>J15</f>
        <v>0</v>
      </c>
    </row>
    <row r="15" spans="1:10" s="242" customFormat="1" ht="24" customHeight="1">
      <c r="A15" s="174" t="s">
        <v>173</v>
      </c>
      <c r="B15" s="175"/>
      <c r="C15" s="175"/>
      <c r="D15" s="175" t="s">
        <v>106</v>
      </c>
      <c r="E15" s="176">
        <f t="shared" si="0"/>
        <v>210.13</v>
      </c>
      <c r="F15" s="176">
        <v>210.13</v>
      </c>
      <c r="G15" s="176">
        <v>0</v>
      </c>
      <c r="H15" s="176">
        <v>0</v>
      </c>
      <c r="I15" s="176">
        <v>0</v>
      </c>
      <c r="J15" s="176">
        <v>0</v>
      </c>
    </row>
    <row r="16" spans="1:10" s="262" customFormat="1" ht="24" customHeight="1">
      <c r="A16" s="174" t="s">
        <v>174</v>
      </c>
      <c r="B16" s="175"/>
      <c r="C16" s="175"/>
      <c r="D16" s="175" t="s">
        <v>107</v>
      </c>
      <c r="E16" s="176">
        <f t="shared" si="0"/>
        <v>139582.28000000003</v>
      </c>
      <c r="F16" s="150">
        <f>SUM(F17:F21)</f>
        <v>131226.22000000003</v>
      </c>
      <c r="G16" s="150">
        <f>SUM(G17:G21)</f>
        <v>8356.060000000001</v>
      </c>
      <c r="H16" s="150">
        <f>SUM(H17:H21)</f>
        <v>0</v>
      </c>
      <c r="I16" s="150">
        <f>SUM(I17:I21)</f>
        <v>0</v>
      </c>
      <c r="J16" s="150">
        <f>SUM(J17:J21)</f>
        <v>0</v>
      </c>
    </row>
    <row r="17" spans="1:10" s="262" customFormat="1" ht="24" customHeight="1">
      <c r="A17" s="174" t="s">
        <v>175</v>
      </c>
      <c r="B17" s="175"/>
      <c r="C17" s="175"/>
      <c r="D17" s="175" t="s">
        <v>108</v>
      </c>
      <c r="E17" s="176">
        <f t="shared" si="0"/>
        <v>6811.7699999999995</v>
      </c>
      <c r="F17" s="176">
        <v>6617.16</v>
      </c>
      <c r="G17" s="176">
        <v>194.61</v>
      </c>
      <c r="H17" s="176">
        <v>0</v>
      </c>
      <c r="I17" s="176">
        <v>0</v>
      </c>
      <c r="J17" s="176">
        <v>0</v>
      </c>
    </row>
    <row r="18" spans="1:10" s="262" customFormat="1" ht="24" customHeight="1">
      <c r="A18" s="174" t="s">
        <v>176</v>
      </c>
      <c r="B18" s="175"/>
      <c r="C18" s="175"/>
      <c r="D18" s="175" t="s">
        <v>109</v>
      </c>
      <c r="E18" s="176">
        <f t="shared" si="0"/>
        <v>62704.09</v>
      </c>
      <c r="F18" s="176">
        <v>60567.17</v>
      </c>
      <c r="G18" s="176">
        <v>2136.92</v>
      </c>
      <c r="H18" s="176">
        <v>0</v>
      </c>
      <c r="I18" s="176">
        <v>0</v>
      </c>
      <c r="J18" s="176">
        <v>0</v>
      </c>
    </row>
    <row r="19" spans="1:10" s="262" customFormat="1" ht="24" customHeight="1">
      <c r="A19" s="174" t="s">
        <v>177</v>
      </c>
      <c r="B19" s="175"/>
      <c r="C19" s="175"/>
      <c r="D19" s="175" t="s">
        <v>110</v>
      </c>
      <c r="E19" s="176">
        <f t="shared" si="0"/>
        <v>41092.72</v>
      </c>
      <c r="F19" s="176">
        <v>40396.15</v>
      </c>
      <c r="G19" s="176">
        <v>696.57</v>
      </c>
      <c r="H19" s="176">
        <v>0</v>
      </c>
      <c r="I19" s="176">
        <v>0</v>
      </c>
      <c r="J19" s="176">
        <v>0</v>
      </c>
    </row>
    <row r="20" spans="1:10" s="262" customFormat="1" ht="24" customHeight="1">
      <c r="A20" s="174" t="s">
        <v>178</v>
      </c>
      <c r="B20" s="175"/>
      <c r="C20" s="175"/>
      <c r="D20" s="175" t="s">
        <v>111</v>
      </c>
      <c r="E20" s="176">
        <f t="shared" si="0"/>
        <v>23089.050000000003</v>
      </c>
      <c r="F20" s="176">
        <v>18096.04</v>
      </c>
      <c r="G20" s="176">
        <v>4993.01</v>
      </c>
      <c r="H20" s="176">
        <v>0</v>
      </c>
      <c r="I20" s="176">
        <v>0</v>
      </c>
      <c r="J20" s="176">
        <v>0</v>
      </c>
    </row>
    <row r="21" spans="1:10" s="242" customFormat="1" ht="24" customHeight="1">
      <c r="A21" s="174" t="s">
        <v>179</v>
      </c>
      <c r="B21" s="175"/>
      <c r="C21" s="175"/>
      <c r="D21" s="175" t="s">
        <v>112</v>
      </c>
      <c r="E21" s="176">
        <f t="shared" si="0"/>
        <v>5884.65</v>
      </c>
      <c r="F21" s="176">
        <v>5549.7</v>
      </c>
      <c r="G21" s="176">
        <v>334.95</v>
      </c>
      <c r="H21" s="176">
        <v>0</v>
      </c>
      <c r="I21" s="176">
        <v>0</v>
      </c>
      <c r="J21" s="176">
        <v>0</v>
      </c>
    </row>
    <row r="22" spans="1:10" s="242" customFormat="1" ht="24" customHeight="1">
      <c r="A22" s="174" t="s">
        <v>180</v>
      </c>
      <c r="B22" s="175"/>
      <c r="C22" s="175"/>
      <c r="D22" s="175" t="s">
        <v>113</v>
      </c>
      <c r="E22" s="176">
        <f t="shared" si="0"/>
        <v>1190.58</v>
      </c>
      <c r="F22" s="150">
        <f>SUM(F23:F24)</f>
        <v>1110.58</v>
      </c>
      <c r="G22" s="150">
        <f>SUM(G23:G24)</f>
        <v>80</v>
      </c>
      <c r="H22" s="150">
        <f>SUM(H23:H24)</f>
        <v>0</v>
      </c>
      <c r="I22" s="150">
        <f>SUM(I23:I24)</f>
        <v>0</v>
      </c>
      <c r="J22" s="150">
        <f>SUM(J23:J24)</f>
        <v>0</v>
      </c>
    </row>
    <row r="23" spans="1:10" s="242" customFormat="1" ht="24" customHeight="1">
      <c r="A23" s="174" t="s">
        <v>181</v>
      </c>
      <c r="B23" s="175"/>
      <c r="C23" s="175"/>
      <c r="D23" s="175" t="s">
        <v>114</v>
      </c>
      <c r="E23" s="176">
        <f t="shared" si="0"/>
        <v>1171.73</v>
      </c>
      <c r="F23" s="176">
        <v>1091.73</v>
      </c>
      <c r="G23" s="176">
        <v>80</v>
      </c>
      <c r="H23" s="176">
        <v>0</v>
      </c>
      <c r="I23" s="176">
        <v>0</v>
      </c>
      <c r="J23" s="176">
        <v>0</v>
      </c>
    </row>
    <row r="24" spans="1:10" s="242" customFormat="1" ht="24" customHeight="1">
      <c r="A24" s="174" t="s">
        <v>182</v>
      </c>
      <c r="B24" s="175"/>
      <c r="C24" s="175"/>
      <c r="D24" s="175" t="s">
        <v>115</v>
      </c>
      <c r="E24" s="176">
        <f t="shared" si="0"/>
        <v>18.85</v>
      </c>
      <c r="F24" s="176">
        <v>18.85</v>
      </c>
      <c r="G24" s="176">
        <v>0</v>
      </c>
      <c r="H24" s="176">
        <v>0</v>
      </c>
      <c r="I24" s="176">
        <v>0</v>
      </c>
      <c r="J24" s="176">
        <v>0</v>
      </c>
    </row>
    <row r="25" spans="1:10" s="242" customFormat="1" ht="24" customHeight="1">
      <c r="A25" s="174" t="s">
        <v>183</v>
      </c>
      <c r="B25" s="175"/>
      <c r="C25" s="175"/>
      <c r="D25" s="175" t="s">
        <v>116</v>
      </c>
      <c r="E25" s="176">
        <f t="shared" si="0"/>
        <v>310.36</v>
      </c>
      <c r="F25" s="150">
        <f>F26</f>
        <v>310.36</v>
      </c>
      <c r="G25" s="150">
        <f>G26</f>
        <v>0</v>
      </c>
      <c r="H25" s="150">
        <f>H26</f>
        <v>0</v>
      </c>
      <c r="I25" s="150">
        <f>I26</f>
        <v>0</v>
      </c>
      <c r="J25" s="150">
        <f>J26</f>
        <v>0</v>
      </c>
    </row>
    <row r="26" spans="1:10" s="242" customFormat="1" ht="24" customHeight="1">
      <c r="A26" s="174" t="s">
        <v>184</v>
      </c>
      <c r="B26" s="175"/>
      <c r="C26" s="175"/>
      <c r="D26" s="175" t="s">
        <v>117</v>
      </c>
      <c r="E26" s="176">
        <f t="shared" si="0"/>
        <v>310.36</v>
      </c>
      <c r="F26" s="176">
        <v>310.36</v>
      </c>
      <c r="G26" s="176">
        <v>0</v>
      </c>
      <c r="H26" s="176">
        <v>0</v>
      </c>
      <c r="I26" s="176">
        <v>0</v>
      </c>
      <c r="J26" s="176">
        <v>0</v>
      </c>
    </row>
    <row r="27" spans="1:10" s="262" customFormat="1" ht="24" customHeight="1">
      <c r="A27" s="174" t="s">
        <v>185</v>
      </c>
      <c r="B27" s="175"/>
      <c r="C27" s="175"/>
      <c r="D27" s="175" t="s">
        <v>118</v>
      </c>
      <c r="E27" s="176">
        <f t="shared" si="0"/>
        <v>436.33</v>
      </c>
      <c r="F27" s="150">
        <f>F28</f>
        <v>436.33</v>
      </c>
      <c r="G27" s="150">
        <f>G28</f>
        <v>0</v>
      </c>
      <c r="H27" s="150">
        <f>H28</f>
        <v>0</v>
      </c>
      <c r="I27" s="150">
        <f>I28</f>
        <v>0</v>
      </c>
      <c r="J27" s="150">
        <f>J28</f>
        <v>0</v>
      </c>
    </row>
    <row r="28" spans="1:10" s="262" customFormat="1" ht="24" customHeight="1">
      <c r="A28" s="174" t="s">
        <v>186</v>
      </c>
      <c r="B28" s="175"/>
      <c r="C28" s="175"/>
      <c r="D28" s="175" t="s">
        <v>119</v>
      </c>
      <c r="E28" s="176">
        <f t="shared" si="0"/>
        <v>436.33</v>
      </c>
      <c r="F28" s="176">
        <v>436.33</v>
      </c>
      <c r="G28" s="176">
        <v>0</v>
      </c>
      <c r="H28" s="176">
        <v>0</v>
      </c>
      <c r="I28" s="176">
        <v>0</v>
      </c>
      <c r="J28" s="176">
        <v>0</v>
      </c>
    </row>
    <row r="29" spans="1:10" s="262" customFormat="1" ht="24" customHeight="1">
      <c r="A29" s="174" t="s">
        <v>187</v>
      </c>
      <c r="B29" s="175"/>
      <c r="C29" s="175"/>
      <c r="D29" s="175" t="s">
        <v>120</v>
      </c>
      <c r="E29" s="176">
        <f t="shared" si="0"/>
        <v>2683.83</v>
      </c>
      <c r="F29" s="150">
        <f>SUM(F30:F31)</f>
        <v>1885.51</v>
      </c>
      <c r="G29" s="150">
        <f>SUM(G30:G31)</f>
        <v>798.32</v>
      </c>
      <c r="H29" s="150">
        <f>SUM(H30:H31)</f>
        <v>0</v>
      </c>
      <c r="I29" s="150">
        <f>SUM(I30:I31)</f>
        <v>0</v>
      </c>
      <c r="J29" s="150">
        <f>SUM(J30:J31)</f>
        <v>0</v>
      </c>
    </row>
    <row r="30" spans="1:10" s="262" customFormat="1" ht="24" customHeight="1">
      <c r="A30" s="174" t="s">
        <v>188</v>
      </c>
      <c r="B30" s="175"/>
      <c r="C30" s="175"/>
      <c r="D30" s="175" t="s">
        <v>121</v>
      </c>
      <c r="E30" s="176">
        <f t="shared" si="0"/>
        <v>150</v>
      </c>
      <c r="F30" s="176">
        <v>0</v>
      </c>
      <c r="G30" s="176">
        <v>150</v>
      </c>
      <c r="H30" s="176">
        <v>0</v>
      </c>
      <c r="I30" s="176">
        <v>0</v>
      </c>
      <c r="J30" s="176">
        <v>0</v>
      </c>
    </row>
    <row r="31" spans="1:10" s="262" customFormat="1" ht="24" customHeight="1">
      <c r="A31" s="174" t="s">
        <v>189</v>
      </c>
      <c r="B31" s="175"/>
      <c r="C31" s="175"/>
      <c r="D31" s="175" t="s">
        <v>122</v>
      </c>
      <c r="E31" s="176">
        <f t="shared" si="0"/>
        <v>2533.83</v>
      </c>
      <c r="F31" s="176">
        <v>1885.51</v>
      </c>
      <c r="G31" s="176">
        <v>648.32</v>
      </c>
      <c r="H31" s="176">
        <v>0</v>
      </c>
      <c r="I31" s="176">
        <v>0</v>
      </c>
      <c r="J31" s="176">
        <v>0</v>
      </c>
    </row>
    <row r="32" spans="1:10" s="242" customFormat="1" ht="24" customHeight="1">
      <c r="A32" s="174" t="s">
        <v>190</v>
      </c>
      <c r="B32" s="175"/>
      <c r="C32" s="175"/>
      <c r="D32" s="175" t="s">
        <v>123</v>
      </c>
      <c r="E32" s="176">
        <f t="shared" si="0"/>
        <v>1415.66</v>
      </c>
      <c r="F32" s="150">
        <f>F33</f>
        <v>373.75</v>
      </c>
      <c r="G32" s="150">
        <f>G33</f>
        <v>1041.91</v>
      </c>
      <c r="H32" s="150">
        <f>H33</f>
        <v>0</v>
      </c>
      <c r="I32" s="150">
        <f>I33</f>
        <v>0</v>
      </c>
      <c r="J32" s="150">
        <f>J33</f>
        <v>0</v>
      </c>
    </row>
    <row r="33" spans="1:10" s="242" customFormat="1" ht="24" customHeight="1">
      <c r="A33" s="174" t="s">
        <v>191</v>
      </c>
      <c r="B33" s="175"/>
      <c r="C33" s="175"/>
      <c r="D33" s="175" t="s">
        <v>124</v>
      </c>
      <c r="E33" s="176">
        <f t="shared" si="0"/>
        <v>1415.66</v>
      </c>
      <c r="F33" s="176">
        <v>373.75</v>
      </c>
      <c r="G33" s="176">
        <v>1041.91</v>
      </c>
      <c r="H33" s="176">
        <v>0</v>
      </c>
      <c r="I33" s="176">
        <v>0</v>
      </c>
      <c r="J33" s="176">
        <v>0</v>
      </c>
    </row>
    <row r="34" spans="1:10" s="242" customFormat="1" ht="24" customHeight="1">
      <c r="A34" s="174" t="s">
        <v>192</v>
      </c>
      <c r="B34" s="175"/>
      <c r="C34" s="175"/>
      <c r="D34" s="175" t="s">
        <v>125</v>
      </c>
      <c r="E34" s="176">
        <f t="shared" si="0"/>
        <v>5</v>
      </c>
      <c r="F34" s="150">
        <f>F35</f>
        <v>0</v>
      </c>
      <c r="G34" s="150">
        <f aca="true" t="shared" si="2" ref="G34:J35">G35</f>
        <v>5</v>
      </c>
      <c r="H34" s="150">
        <f t="shared" si="2"/>
        <v>0</v>
      </c>
      <c r="I34" s="150">
        <f t="shared" si="2"/>
        <v>0</v>
      </c>
      <c r="J34" s="150">
        <f t="shared" si="2"/>
        <v>0</v>
      </c>
    </row>
    <row r="35" spans="1:10" s="242" customFormat="1" ht="24" customHeight="1">
      <c r="A35" s="174" t="s">
        <v>193</v>
      </c>
      <c r="B35" s="175"/>
      <c r="C35" s="175"/>
      <c r="D35" s="175" t="s">
        <v>126</v>
      </c>
      <c r="E35" s="176">
        <f t="shared" si="0"/>
        <v>5</v>
      </c>
      <c r="F35" s="150">
        <f>F36</f>
        <v>0</v>
      </c>
      <c r="G35" s="150">
        <f t="shared" si="2"/>
        <v>5</v>
      </c>
      <c r="H35" s="150">
        <f t="shared" si="2"/>
        <v>0</v>
      </c>
      <c r="I35" s="150">
        <f t="shared" si="2"/>
        <v>0</v>
      </c>
      <c r="J35" s="150">
        <f t="shared" si="2"/>
        <v>0</v>
      </c>
    </row>
    <row r="36" spans="1:10" s="242" customFormat="1" ht="24" customHeight="1">
      <c r="A36" s="174" t="s">
        <v>194</v>
      </c>
      <c r="B36" s="175"/>
      <c r="C36" s="175"/>
      <c r="D36" s="175" t="s">
        <v>127</v>
      </c>
      <c r="E36" s="176">
        <f t="shared" si="0"/>
        <v>5</v>
      </c>
      <c r="F36" s="176">
        <v>0</v>
      </c>
      <c r="G36" s="176">
        <v>5</v>
      </c>
      <c r="H36" s="176">
        <v>0</v>
      </c>
      <c r="I36" s="176">
        <v>0</v>
      </c>
      <c r="J36" s="176">
        <v>0</v>
      </c>
    </row>
    <row r="37" spans="1:10" s="242" customFormat="1" ht="24" customHeight="1">
      <c r="A37" s="174" t="s">
        <v>195</v>
      </c>
      <c r="B37" s="175"/>
      <c r="C37" s="175"/>
      <c r="D37" s="175" t="s">
        <v>128</v>
      </c>
      <c r="E37" s="176">
        <f t="shared" si="0"/>
        <v>322.38</v>
      </c>
      <c r="F37" s="150">
        <f>F38</f>
        <v>55.38</v>
      </c>
      <c r="G37" s="150">
        <f>G38</f>
        <v>267</v>
      </c>
      <c r="H37" s="150">
        <f>H38</f>
        <v>0</v>
      </c>
      <c r="I37" s="150">
        <f>I38</f>
        <v>0</v>
      </c>
      <c r="J37" s="150">
        <f>J38</f>
        <v>0</v>
      </c>
    </row>
    <row r="38" spans="1:10" s="262" customFormat="1" ht="24" customHeight="1">
      <c r="A38" s="174" t="s">
        <v>196</v>
      </c>
      <c r="B38" s="175"/>
      <c r="C38" s="175"/>
      <c r="D38" s="175" t="s">
        <v>129</v>
      </c>
      <c r="E38" s="176">
        <f t="shared" si="0"/>
        <v>322.38</v>
      </c>
      <c r="F38" s="150">
        <f>SUM(F39:F40)</f>
        <v>55.38</v>
      </c>
      <c r="G38" s="150">
        <f>SUM(G39:G40)</f>
        <v>267</v>
      </c>
      <c r="H38" s="150">
        <f>SUM(H39:H40)</f>
        <v>0</v>
      </c>
      <c r="I38" s="150">
        <f>SUM(I39:I40)</f>
        <v>0</v>
      </c>
      <c r="J38" s="150">
        <f>SUM(J39:J40)</f>
        <v>0</v>
      </c>
    </row>
    <row r="39" spans="1:10" s="262" customFormat="1" ht="24" customHeight="1">
      <c r="A39" s="174" t="s">
        <v>197</v>
      </c>
      <c r="B39" s="175"/>
      <c r="C39" s="175"/>
      <c r="D39" s="175" t="s">
        <v>130</v>
      </c>
      <c r="E39" s="176">
        <f t="shared" si="0"/>
        <v>267</v>
      </c>
      <c r="F39" s="176">
        <v>0</v>
      </c>
      <c r="G39" s="176">
        <v>267</v>
      </c>
      <c r="H39" s="176">
        <v>0</v>
      </c>
      <c r="I39" s="176">
        <v>0</v>
      </c>
      <c r="J39" s="176">
        <v>0</v>
      </c>
    </row>
    <row r="40" spans="1:10" s="262" customFormat="1" ht="24" customHeight="1">
      <c r="A40" s="174" t="s">
        <v>198</v>
      </c>
      <c r="B40" s="175"/>
      <c r="C40" s="175"/>
      <c r="D40" s="175" t="s">
        <v>131</v>
      </c>
      <c r="E40" s="176">
        <f t="shared" si="0"/>
        <v>55.38</v>
      </c>
      <c r="F40" s="176">
        <v>55.38</v>
      </c>
      <c r="G40" s="176">
        <v>0</v>
      </c>
      <c r="H40" s="176">
        <v>0</v>
      </c>
      <c r="I40" s="176">
        <v>0</v>
      </c>
      <c r="J40" s="176">
        <v>0</v>
      </c>
    </row>
    <row r="41" spans="1:10" s="262" customFormat="1" ht="24" customHeight="1">
      <c r="A41" s="174" t="s">
        <v>199</v>
      </c>
      <c r="B41" s="175"/>
      <c r="C41" s="175"/>
      <c r="D41" s="175" t="s">
        <v>132</v>
      </c>
      <c r="E41" s="176">
        <f t="shared" si="0"/>
        <v>15978.669999999998</v>
      </c>
      <c r="F41" s="150">
        <f>F42+F47</f>
        <v>15978.669999999998</v>
      </c>
      <c r="G41" s="150">
        <f>G42+G47</f>
        <v>0</v>
      </c>
      <c r="H41" s="150">
        <f>H42+H47</f>
        <v>0</v>
      </c>
      <c r="I41" s="150">
        <f>I42+I47</f>
        <v>0</v>
      </c>
      <c r="J41" s="150">
        <f>J42+J47</f>
        <v>0</v>
      </c>
    </row>
    <row r="42" spans="1:10" s="262" customFormat="1" ht="24" customHeight="1">
      <c r="A42" s="174" t="s">
        <v>200</v>
      </c>
      <c r="B42" s="175"/>
      <c r="C42" s="175"/>
      <c r="D42" s="175" t="s">
        <v>133</v>
      </c>
      <c r="E42" s="176">
        <f aca="true" t="shared" si="3" ref="E42:E68">SUM(F42:J42)</f>
        <v>15518.349999999999</v>
      </c>
      <c r="F42" s="150">
        <f>SUM(F43:F46)</f>
        <v>15518.349999999999</v>
      </c>
      <c r="G42" s="150">
        <f>SUM(G43:G46)</f>
        <v>0</v>
      </c>
      <c r="H42" s="150">
        <f>SUM(H43:H46)</f>
        <v>0</v>
      </c>
      <c r="I42" s="150">
        <f>SUM(I43:I46)</f>
        <v>0</v>
      </c>
      <c r="J42" s="150">
        <f>SUM(J43:J46)</f>
        <v>0</v>
      </c>
    </row>
    <row r="43" spans="1:10" s="242" customFormat="1" ht="24" customHeight="1">
      <c r="A43" s="174" t="s">
        <v>201</v>
      </c>
      <c r="B43" s="175"/>
      <c r="C43" s="175"/>
      <c r="D43" s="175" t="s">
        <v>134</v>
      </c>
      <c r="E43" s="176">
        <f t="shared" si="3"/>
        <v>23.16</v>
      </c>
      <c r="F43" s="176">
        <v>23.16</v>
      </c>
      <c r="G43" s="176">
        <v>0</v>
      </c>
      <c r="H43" s="176">
        <v>0</v>
      </c>
      <c r="I43" s="176">
        <v>0</v>
      </c>
      <c r="J43" s="176">
        <v>0</v>
      </c>
    </row>
    <row r="44" spans="1:10" s="242" customFormat="1" ht="24" customHeight="1">
      <c r="A44" s="174" t="s">
        <v>202</v>
      </c>
      <c r="B44" s="175"/>
      <c r="C44" s="175"/>
      <c r="D44" s="175" t="s">
        <v>135</v>
      </c>
      <c r="E44" s="176">
        <f t="shared" si="3"/>
        <v>2109.06</v>
      </c>
      <c r="F44" s="176">
        <v>2109.06</v>
      </c>
      <c r="G44" s="176">
        <v>0</v>
      </c>
      <c r="H44" s="176">
        <v>0</v>
      </c>
      <c r="I44" s="176">
        <v>0</v>
      </c>
      <c r="J44" s="176">
        <v>0</v>
      </c>
    </row>
    <row r="45" spans="1:10" s="242" customFormat="1" ht="24" customHeight="1">
      <c r="A45" s="174" t="s">
        <v>203</v>
      </c>
      <c r="B45" s="175"/>
      <c r="C45" s="175"/>
      <c r="D45" s="175" t="s">
        <v>136</v>
      </c>
      <c r="E45" s="176">
        <f t="shared" si="3"/>
        <v>12755.14</v>
      </c>
      <c r="F45" s="176">
        <v>12755.14</v>
      </c>
      <c r="G45" s="176">
        <v>0</v>
      </c>
      <c r="H45" s="176">
        <v>0</v>
      </c>
      <c r="I45" s="176">
        <v>0</v>
      </c>
      <c r="J45" s="176">
        <v>0</v>
      </c>
    </row>
    <row r="46" spans="1:10" s="242" customFormat="1" ht="24" customHeight="1">
      <c r="A46" s="174" t="s">
        <v>204</v>
      </c>
      <c r="B46" s="175"/>
      <c r="C46" s="175"/>
      <c r="D46" s="175" t="s">
        <v>137</v>
      </c>
      <c r="E46" s="176">
        <f t="shared" si="3"/>
        <v>630.99</v>
      </c>
      <c r="F46" s="176">
        <v>630.99</v>
      </c>
      <c r="G46" s="176">
        <v>0</v>
      </c>
      <c r="H46" s="176">
        <v>0</v>
      </c>
      <c r="I46" s="176">
        <v>0</v>
      </c>
      <c r="J46" s="176">
        <v>0</v>
      </c>
    </row>
    <row r="47" spans="1:10" s="242" customFormat="1" ht="24" customHeight="1">
      <c r="A47" s="174" t="s">
        <v>205</v>
      </c>
      <c r="B47" s="175"/>
      <c r="C47" s="175"/>
      <c r="D47" s="175" t="s">
        <v>138</v>
      </c>
      <c r="E47" s="176">
        <f t="shared" si="3"/>
        <v>460.32</v>
      </c>
      <c r="F47" s="150">
        <f>F48</f>
        <v>460.32</v>
      </c>
      <c r="G47" s="150">
        <f>G48</f>
        <v>0</v>
      </c>
      <c r="H47" s="150">
        <f>H48</f>
        <v>0</v>
      </c>
      <c r="I47" s="150">
        <f>I48</f>
        <v>0</v>
      </c>
      <c r="J47" s="150">
        <f>J48</f>
        <v>0</v>
      </c>
    </row>
    <row r="48" spans="1:10" s="242" customFormat="1" ht="24" customHeight="1">
      <c r="A48" s="174" t="s">
        <v>206</v>
      </c>
      <c r="B48" s="175"/>
      <c r="C48" s="175"/>
      <c r="D48" s="175" t="s">
        <v>139</v>
      </c>
      <c r="E48" s="176">
        <f t="shared" si="3"/>
        <v>460.32</v>
      </c>
      <c r="F48" s="176">
        <v>460.32</v>
      </c>
      <c r="G48" s="176">
        <v>0</v>
      </c>
      <c r="H48" s="176">
        <v>0</v>
      </c>
      <c r="I48" s="176">
        <v>0</v>
      </c>
      <c r="J48" s="176">
        <v>0</v>
      </c>
    </row>
    <row r="49" spans="1:10" s="262" customFormat="1" ht="24" customHeight="1">
      <c r="A49" s="174" t="s">
        <v>207</v>
      </c>
      <c r="B49" s="175"/>
      <c r="C49" s="175"/>
      <c r="D49" s="175" t="s">
        <v>140</v>
      </c>
      <c r="E49" s="176">
        <f t="shared" si="3"/>
        <v>6911.240000000001</v>
      </c>
      <c r="F49" s="150">
        <f>F50</f>
        <v>6911.240000000001</v>
      </c>
      <c r="G49" s="150">
        <f>G50</f>
        <v>0</v>
      </c>
      <c r="H49" s="150">
        <f>H50</f>
        <v>0</v>
      </c>
      <c r="I49" s="150">
        <f>I50</f>
        <v>0</v>
      </c>
      <c r="J49" s="150">
        <f>J50</f>
        <v>0</v>
      </c>
    </row>
    <row r="50" spans="1:10" s="262" customFormat="1" ht="24" customHeight="1">
      <c r="A50" s="174" t="s">
        <v>208</v>
      </c>
      <c r="B50" s="175"/>
      <c r="C50" s="175"/>
      <c r="D50" s="175" t="s">
        <v>141</v>
      </c>
      <c r="E50" s="176">
        <f t="shared" si="3"/>
        <v>6911.240000000001</v>
      </c>
      <c r="F50" s="150">
        <f>SUM(F51:F54)</f>
        <v>6911.240000000001</v>
      </c>
      <c r="G50" s="150">
        <f>SUM(G51:G54)</f>
        <v>0</v>
      </c>
      <c r="H50" s="150">
        <f>SUM(H51:H54)</f>
        <v>0</v>
      </c>
      <c r="I50" s="150">
        <f>SUM(I51:I54)</f>
        <v>0</v>
      </c>
      <c r="J50" s="150">
        <f>SUM(J51:J54)</f>
        <v>0</v>
      </c>
    </row>
    <row r="51" spans="1:10" s="262" customFormat="1" ht="24" customHeight="1">
      <c r="A51" s="174" t="s">
        <v>209</v>
      </c>
      <c r="B51" s="175"/>
      <c r="C51" s="175"/>
      <c r="D51" s="175" t="s">
        <v>142</v>
      </c>
      <c r="E51" s="176">
        <f t="shared" si="3"/>
        <v>7.63</v>
      </c>
      <c r="F51" s="176">
        <v>7.63</v>
      </c>
      <c r="G51" s="176">
        <v>0</v>
      </c>
      <c r="H51" s="176">
        <v>0</v>
      </c>
      <c r="I51" s="176">
        <v>0</v>
      </c>
      <c r="J51" s="176">
        <v>0</v>
      </c>
    </row>
    <row r="52" spans="1:10" s="262" customFormat="1" ht="24" customHeight="1">
      <c r="A52" s="174" t="s">
        <v>210</v>
      </c>
      <c r="B52" s="175"/>
      <c r="C52" s="175"/>
      <c r="D52" s="175" t="s">
        <v>143</v>
      </c>
      <c r="E52" s="176">
        <f t="shared" si="3"/>
        <v>4258.18</v>
      </c>
      <c r="F52" s="176">
        <v>4258.18</v>
      </c>
      <c r="G52" s="176">
        <v>0</v>
      </c>
      <c r="H52" s="176">
        <v>0</v>
      </c>
      <c r="I52" s="176">
        <v>0</v>
      </c>
      <c r="J52" s="176">
        <v>0</v>
      </c>
    </row>
    <row r="53" spans="1:10" s="262" customFormat="1" ht="24" customHeight="1">
      <c r="A53" s="174" t="s">
        <v>211</v>
      </c>
      <c r="B53" s="175"/>
      <c r="C53" s="175"/>
      <c r="D53" s="175" t="s">
        <v>144</v>
      </c>
      <c r="E53" s="176">
        <f t="shared" si="3"/>
        <v>2484.67</v>
      </c>
      <c r="F53" s="176">
        <v>2484.67</v>
      </c>
      <c r="G53" s="176">
        <v>0</v>
      </c>
      <c r="H53" s="176">
        <v>0</v>
      </c>
      <c r="I53" s="176">
        <v>0</v>
      </c>
      <c r="J53" s="176">
        <v>0</v>
      </c>
    </row>
    <row r="54" spans="1:10" s="242" customFormat="1" ht="24" customHeight="1">
      <c r="A54" s="174" t="s">
        <v>212</v>
      </c>
      <c r="B54" s="175"/>
      <c r="C54" s="175"/>
      <c r="D54" s="175" t="s">
        <v>145</v>
      </c>
      <c r="E54" s="176">
        <f t="shared" si="3"/>
        <v>160.76</v>
      </c>
      <c r="F54" s="176">
        <v>160.76</v>
      </c>
      <c r="G54" s="176">
        <v>0</v>
      </c>
      <c r="H54" s="176">
        <v>0</v>
      </c>
      <c r="I54" s="176">
        <v>0</v>
      </c>
      <c r="J54" s="176">
        <v>0</v>
      </c>
    </row>
    <row r="55" spans="1:10" s="242" customFormat="1" ht="24" customHeight="1">
      <c r="A55" s="174" t="s">
        <v>213</v>
      </c>
      <c r="B55" s="175"/>
      <c r="C55" s="175"/>
      <c r="D55" s="175" t="s">
        <v>146</v>
      </c>
      <c r="E55" s="176">
        <f t="shared" si="3"/>
        <v>173.45</v>
      </c>
      <c r="F55" s="150">
        <f>F56</f>
        <v>9</v>
      </c>
      <c r="G55" s="150">
        <f aca="true" t="shared" si="4" ref="G55:J56">G56</f>
        <v>164.45</v>
      </c>
      <c r="H55" s="150">
        <f t="shared" si="4"/>
        <v>0</v>
      </c>
      <c r="I55" s="150">
        <f t="shared" si="4"/>
        <v>0</v>
      </c>
      <c r="J55" s="150">
        <f t="shared" si="4"/>
        <v>0</v>
      </c>
    </row>
    <row r="56" spans="1:10" s="242" customFormat="1" ht="24" customHeight="1">
      <c r="A56" s="174" t="s">
        <v>214</v>
      </c>
      <c r="B56" s="175"/>
      <c r="C56" s="175"/>
      <c r="D56" s="175" t="s">
        <v>147</v>
      </c>
      <c r="E56" s="176">
        <f t="shared" si="3"/>
        <v>173.45</v>
      </c>
      <c r="F56" s="150">
        <f>F57</f>
        <v>9</v>
      </c>
      <c r="G56" s="150">
        <f t="shared" si="4"/>
        <v>164.45</v>
      </c>
      <c r="H56" s="150">
        <f t="shared" si="4"/>
        <v>0</v>
      </c>
      <c r="I56" s="150">
        <f t="shared" si="4"/>
        <v>0</v>
      </c>
      <c r="J56" s="150">
        <f t="shared" si="4"/>
        <v>0</v>
      </c>
    </row>
    <row r="57" spans="1:10" s="242" customFormat="1" ht="24" customHeight="1">
      <c r="A57" s="174" t="s">
        <v>215</v>
      </c>
      <c r="B57" s="175"/>
      <c r="C57" s="175"/>
      <c r="D57" s="175" t="s">
        <v>148</v>
      </c>
      <c r="E57" s="176">
        <f t="shared" si="3"/>
        <v>173.45</v>
      </c>
      <c r="F57" s="176">
        <v>9</v>
      </c>
      <c r="G57" s="176">
        <v>164.45</v>
      </c>
      <c r="H57" s="176">
        <v>0</v>
      </c>
      <c r="I57" s="176">
        <v>0</v>
      </c>
      <c r="J57" s="176">
        <v>0</v>
      </c>
    </row>
    <row r="58" spans="1:10" s="242" customFormat="1" ht="24" customHeight="1">
      <c r="A58" s="174" t="s">
        <v>216</v>
      </c>
      <c r="B58" s="175"/>
      <c r="C58" s="175"/>
      <c r="D58" s="175" t="s">
        <v>149</v>
      </c>
      <c r="E58" s="176">
        <f t="shared" si="3"/>
        <v>17293.379999999997</v>
      </c>
      <c r="F58" s="150">
        <f>F59+F61</f>
        <v>17018.489999999998</v>
      </c>
      <c r="G58" s="150">
        <f>G59+G61</f>
        <v>274.89</v>
      </c>
      <c r="H58" s="150">
        <f>H59+H61</f>
        <v>0</v>
      </c>
      <c r="I58" s="150">
        <f>I59+I61</f>
        <v>0</v>
      </c>
      <c r="J58" s="150">
        <f>J59+J61</f>
        <v>0</v>
      </c>
    </row>
    <row r="59" spans="1:10" s="242" customFormat="1" ht="24" customHeight="1">
      <c r="A59" s="174" t="s">
        <v>217</v>
      </c>
      <c r="B59" s="175"/>
      <c r="C59" s="175"/>
      <c r="D59" s="175" t="s">
        <v>150</v>
      </c>
      <c r="E59" s="176">
        <f t="shared" si="3"/>
        <v>274.89</v>
      </c>
      <c r="F59" s="150">
        <f>F60</f>
        <v>0</v>
      </c>
      <c r="G59" s="150">
        <f>G60</f>
        <v>274.89</v>
      </c>
      <c r="H59" s="150">
        <f>H60</f>
        <v>0</v>
      </c>
      <c r="I59" s="150">
        <f>I60</f>
        <v>0</v>
      </c>
      <c r="J59" s="150">
        <f>J60</f>
        <v>0</v>
      </c>
    </row>
    <row r="60" spans="1:10" s="262" customFormat="1" ht="24" customHeight="1">
      <c r="A60" s="174" t="s">
        <v>218</v>
      </c>
      <c r="B60" s="175"/>
      <c r="C60" s="175"/>
      <c r="D60" s="175" t="s">
        <v>151</v>
      </c>
      <c r="E60" s="176">
        <f t="shared" si="3"/>
        <v>274.89</v>
      </c>
      <c r="F60" s="176">
        <v>0</v>
      </c>
      <c r="G60" s="176">
        <v>274.89</v>
      </c>
      <c r="H60" s="176">
        <v>0</v>
      </c>
      <c r="I60" s="176">
        <v>0</v>
      </c>
      <c r="J60" s="176">
        <v>0</v>
      </c>
    </row>
    <row r="61" spans="1:10" s="262" customFormat="1" ht="24" customHeight="1">
      <c r="A61" s="174" t="s">
        <v>219</v>
      </c>
      <c r="B61" s="175"/>
      <c r="C61" s="175"/>
      <c r="D61" s="175" t="s">
        <v>152</v>
      </c>
      <c r="E61" s="176">
        <f t="shared" si="3"/>
        <v>17018.489999999998</v>
      </c>
      <c r="F61" s="150">
        <f>SUM(F62:F63)</f>
        <v>17018.489999999998</v>
      </c>
      <c r="G61" s="150">
        <f>SUM(G62:G63)</f>
        <v>0</v>
      </c>
      <c r="H61" s="150">
        <f>SUM(H62:H63)</f>
        <v>0</v>
      </c>
      <c r="I61" s="150">
        <f>SUM(I62:I63)</f>
        <v>0</v>
      </c>
      <c r="J61" s="150">
        <f>SUM(J62:J63)</f>
        <v>0</v>
      </c>
    </row>
    <row r="62" spans="1:10" s="262" customFormat="1" ht="24" customHeight="1">
      <c r="A62" s="174" t="s">
        <v>220</v>
      </c>
      <c r="B62" s="175"/>
      <c r="C62" s="175"/>
      <c r="D62" s="175" t="s">
        <v>153</v>
      </c>
      <c r="E62" s="176">
        <f t="shared" si="3"/>
        <v>16994.28</v>
      </c>
      <c r="F62" s="176">
        <v>16994.28</v>
      </c>
      <c r="G62" s="176">
        <v>0</v>
      </c>
      <c r="H62" s="176">
        <v>0</v>
      </c>
      <c r="I62" s="176">
        <v>0</v>
      </c>
      <c r="J62" s="176">
        <v>0</v>
      </c>
    </row>
    <row r="63" spans="1:10" s="262" customFormat="1" ht="24" customHeight="1">
      <c r="A63" s="174" t="s">
        <v>221</v>
      </c>
      <c r="B63" s="175"/>
      <c r="C63" s="175"/>
      <c r="D63" s="175" t="s">
        <v>154</v>
      </c>
      <c r="E63" s="176">
        <f t="shared" si="3"/>
        <v>24.21</v>
      </c>
      <c r="F63" s="176">
        <v>24.21</v>
      </c>
      <c r="G63" s="176">
        <v>0</v>
      </c>
      <c r="H63" s="176">
        <v>0</v>
      </c>
      <c r="I63" s="176">
        <v>0</v>
      </c>
      <c r="J63" s="176">
        <v>0</v>
      </c>
    </row>
    <row r="64" spans="1:10" s="262" customFormat="1" ht="24" customHeight="1">
      <c r="A64" s="174" t="s">
        <v>222</v>
      </c>
      <c r="B64" s="175"/>
      <c r="C64" s="175"/>
      <c r="D64" s="175" t="s">
        <v>155</v>
      </c>
      <c r="E64" s="176">
        <f t="shared" si="3"/>
        <v>765</v>
      </c>
      <c r="F64" s="150">
        <f>F65+F67</f>
        <v>0</v>
      </c>
      <c r="G64" s="150">
        <f>G65+G67</f>
        <v>765</v>
      </c>
      <c r="H64" s="150">
        <f>H65+H67</f>
        <v>0</v>
      </c>
      <c r="I64" s="150">
        <f>I65+I67</f>
        <v>0</v>
      </c>
      <c r="J64" s="150">
        <f>J65+J67</f>
        <v>0</v>
      </c>
    </row>
    <row r="65" spans="1:10" s="242" customFormat="1" ht="24" customHeight="1">
      <c r="A65" s="174" t="s">
        <v>223</v>
      </c>
      <c r="B65" s="175"/>
      <c r="C65" s="175"/>
      <c r="D65" s="175" t="s">
        <v>156</v>
      </c>
      <c r="E65" s="176">
        <f t="shared" si="3"/>
        <v>31</v>
      </c>
      <c r="F65" s="150">
        <f>F66</f>
        <v>0</v>
      </c>
      <c r="G65" s="150">
        <f>G66</f>
        <v>31</v>
      </c>
      <c r="H65" s="150">
        <f>H66</f>
        <v>0</v>
      </c>
      <c r="I65" s="150">
        <f>I66</f>
        <v>0</v>
      </c>
      <c r="J65" s="150">
        <f>J66</f>
        <v>0</v>
      </c>
    </row>
    <row r="66" spans="1:10" s="242" customFormat="1" ht="24" customHeight="1">
      <c r="A66" s="174" t="s">
        <v>224</v>
      </c>
      <c r="B66" s="175"/>
      <c r="C66" s="175"/>
      <c r="D66" s="175" t="s">
        <v>157</v>
      </c>
      <c r="E66" s="176">
        <f t="shared" si="3"/>
        <v>31</v>
      </c>
      <c r="F66" s="176">
        <v>0</v>
      </c>
      <c r="G66" s="176">
        <v>31</v>
      </c>
      <c r="H66" s="176">
        <v>0</v>
      </c>
      <c r="I66" s="176">
        <v>0</v>
      </c>
      <c r="J66" s="176">
        <v>0</v>
      </c>
    </row>
    <row r="67" spans="1:10" s="242" customFormat="1" ht="24" customHeight="1">
      <c r="A67" s="174" t="s">
        <v>225</v>
      </c>
      <c r="B67" s="175"/>
      <c r="C67" s="175"/>
      <c r="D67" s="175" t="s">
        <v>155</v>
      </c>
      <c r="E67" s="176">
        <f t="shared" si="3"/>
        <v>734</v>
      </c>
      <c r="F67" s="176">
        <v>0</v>
      </c>
      <c r="G67" s="176">
        <v>734</v>
      </c>
      <c r="H67" s="176">
        <v>0</v>
      </c>
      <c r="I67" s="176">
        <v>0</v>
      </c>
      <c r="J67" s="176">
        <v>0</v>
      </c>
    </row>
    <row r="68" spans="1:10" s="242" customFormat="1" ht="24" customHeight="1">
      <c r="A68" s="174" t="s">
        <v>226</v>
      </c>
      <c r="B68" s="175"/>
      <c r="C68" s="175"/>
      <c r="D68" s="175" t="s">
        <v>158</v>
      </c>
      <c r="E68" s="176">
        <f t="shared" si="3"/>
        <v>734</v>
      </c>
      <c r="F68" s="176">
        <v>0</v>
      </c>
      <c r="G68" s="176">
        <v>734</v>
      </c>
      <c r="H68" s="176">
        <v>0</v>
      </c>
      <c r="I68" s="176">
        <v>0</v>
      </c>
      <c r="J68" s="176">
        <v>0</v>
      </c>
    </row>
    <row r="69" spans="1:10" s="242" customFormat="1" ht="20.25" customHeight="1">
      <c r="A69" s="268" t="s">
        <v>227</v>
      </c>
      <c r="B69" s="268"/>
      <c r="C69" s="268"/>
      <c r="D69" s="268"/>
      <c r="E69" s="268"/>
      <c r="F69" s="268"/>
      <c r="G69" s="268"/>
      <c r="H69" s="268"/>
      <c r="I69" s="268"/>
      <c r="J69" s="268"/>
    </row>
    <row r="70" spans="1:6" ht="26.25" customHeight="1">
      <c r="A70" s="269"/>
      <c r="B70" s="269"/>
      <c r="C70" s="269"/>
      <c r="D70" s="269"/>
      <c r="E70" s="269"/>
      <c r="F70" s="269"/>
    </row>
    <row r="71" spans="1:6" ht="26.25" customHeight="1">
      <c r="A71" s="269"/>
      <c r="B71" s="269"/>
      <c r="C71" s="269"/>
      <c r="D71" s="269"/>
      <c r="E71" s="269"/>
      <c r="F71" s="269"/>
    </row>
    <row r="72" spans="1:6" ht="26.25" customHeight="1">
      <c r="A72" s="269"/>
      <c r="B72" s="269"/>
      <c r="C72" s="269"/>
      <c r="D72" s="269"/>
      <c r="E72" s="269"/>
      <c r="F72" s="269"/>
    </row>
    <row r="73" spans="1:6" ht="26.25" customHeight="1">
      <c r="A73" s="269"/>
      <c r="B73" s="269"/>
      <c r="C73" s="269"/>
      <c r="D73" s="269"/>
      <c r="E73" s="269"/>
      <c r="F73" s="269"/>
    </row>
    <row r="74" spans="1:6" ht="26.25" customHeight="1">
      <c r="A74" s="269"/>
      <c r="B74" s="269"/>
      <c r="C74" s="269"/>
      <c r="D74" s="269"/>
      <c r="E74" s="269"/>
      <c r="F74" s="269"/>
    </row>
    <row r="75" spans="1:6" ht="26.25" customHeight="1">
      <c r="A75" s="269"/>
      <c r="B75" s="269"/>
      <c r="C75" s="269"/>
      <c r="D75" s="269"/>
      <c r="E75" s="269"/>
      <c r="F75" s="269"/>
    </row>
    <row r="76" spans="1:6" ht="26.25" customHeight="1">
      <c r="A76" s="269"/>
      <c r="B76" s="269"/>
      <c r="C76" s="269"/>
      <c r="D76" s="269"/>
      <c r="E76" s="269"/>
      <c r="F76" s="269"/>
    </row>
    <row r="77" spans="1:6" ht="26.25" customHeight="1">
      <c r="A77" s="269"/>
      <c r="B77" s="269"/>
      <c r="C77" s="269"/>
      <c r="D77" s="269"/>
      <c r="E77" s="269"/>
      <c r="F77" s="269"/>
    </row>
    <row r="78" spans="1:6" ht="26.25" customHeight="1">
      <c r="A78" s="269"/>
      <c r="B78" s="269"/>
      <c r="C78" s="269"/>
      <c r="D78" s="269"/>
      <c r="E78" s="269"/>
      <c r="F78" s="269"/>
    </row>
    <row r="79" spans="1:6" ht="26.25" customHeight="1">
      <c r="A79" s="269"/>
      <c r="B79" s="269"/>
      <c r="C79" s="269"/>
      <c r="D79" s="269"/>
      <c r="E79" s="269"/>
      <c r="F79" s="269"/>
    </row>
    <row r="80" spans="1:6" ht="26.25" customHeight="1">
      <c r="A80" s="269"/>
      <c r="B80" s="269"/>
      <c r="C80" s="269"/>
      <c r="D80" s="269"/>
      <c r="E80" s="269"/>
      <c r="F80" s="269"/>
    </row>
    <row r="81" spans="1:6" ht="26.25" customHeight="1">
      <c r="A81" s="269"/>
      <c r="B81" s="269"/>
      <c r="C81" s="269"/>
      <c r="D81" s="269"/>
      <c r="E81" s="269"/>
      <c r="F81" s="269"/>
    </row>
    <row r="82" spans="1:6" ht="26.25" customHeight="1">
      <c r="A82" s="269"/>
      <c r="B82" s="269"/>
      <c r="C82" s="269"/>
      <c r="D82" s="269"/>
      <c r="E82" s="269"/>
      <c r="F82" s="269"/>
    </row>
    <row r="83" spans="1:6" ht="26.25" customHeight="1">
      <c r="A83" s="269"/>
      <c r="B83" s="269"/>
      <c r="C83" s="269"/>
      <c r="D83" s="269"/>
      <c r="E83" s="269"/>
      <c r="F83" s="269"/>
    </row>
    <row r="84" spans="1:6" ht="26.25" customHeight="1">
      <c r="A84" s="269"/>
      <c r="B84" s="269"/>
      <c r="C84" s="269"/>
      <c r="D84" s="269"/>
      <c r="E84" s="269"/>
      <c r="F84" s="269"/>
    </row>
    <row r="85" spans="1:6" ht="26.25" customHeight="1">
      <c r="A85" s="269"/>
      <c r="B85" s="269"/>
      <c r="C85" s="269"/>
      <c r="D85" s="269"/>
      <c r="E85" s="269"/>
      <c r="F85" s="269"/>
    </row>
    <row r="86" spans="1:6" ht="26.25" customHeight="1">
      <c r="A86" s="269"/>
      <c r="B86" s="269"/>
      <c r="C86" s="269"/>
      <c r="D86" s="269"/>
      <c r="E86" s="269"/>
      <c r="F86" s="269"/>
    </row>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19.5" customHeight="1"/>
    <row r="213" ht="19.5" customHeight="1"/>
    <row r="214" ht="19.5" customHeight="1"/>
    <row r="215" ht="19.5" customHeight="1"/>
  </sheetData>
  <sheetProtection/>
  <mergeCells count="7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J6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Zeros="0" workbookViewId="0" topLeftCell="A25">
      <selection activeCell="G37" sqref="G37"/>
    </sheetView>
  </sheetViews>
  <sheetFormatPr defaultColWidth="8.625" defaultRowHeight="14.25"/>
  <cols>
    <col min="1" max="1" width="26.50390625" style="111" customWidth="1"/>
    <col min="2" max="2" width="5.375" style="111" customWidth="1"/>
    <col min="3" max="3" width="11.25390625" style="111" customWidth="1"/>
    <col min="4" max="4" width="39.75390625" style="111" customWidth="1"/>
    <col min="5" max="5" width="6.00390625" style="111" customWidth="1"/>
    <col min="6" max="9" width="12.25390625" style="111" customWidth="1"/>
    <col min="10" max="32" width="9.00390625" style="111" bestFit="1" customWidth="1"/>
    <col min="33" max="16384" width="8.625" style="111" customWidth="1"/>
  </cols>
  <sheetData>
    <row r="1" spans="1:10" ht="25.5" customHeight="1">
      <c r="A1" s="243" t="s">
        <v>228</v>
      </c>
      <c r="B1" s="243"/>
      <c r="C1" s="243"/>
      <c r="D1" s="243"/>
      <c r="E1" s="243"/>
      <c r="F1" s="243"/>
      <c r="G1" s="243"/>
      <c r="H1" s="243"/>
      <c r="I1" s="243"/>
      <c r="J1" s="134"/>
    </row>
    <row r="2" spans="1:10" s="149" customFormat="1" ht="18" customHeight="1">
      <c r="A2" s="94"/>
      <c r="B2" s="94"/>
      <c r="C2" s="94"/>
      <c r="D2" s="94"/>
      <c r="E2" s="94"/>
      <c r="F2" s="94"/>
      <c r="G2" s="94"/>
      <c r="H2" s="94"/>
      <c r="I2" s="259" t="s">
        <v>229</v>
      </c>
      <c r="J2" s="138"/>
    </row>
    <row r="3" spans="1:10" s="149" customFormat="1" ht="18" customHeight="1">
      <c r="A3" s="94" t="s">
        <v>2</v>
      </c>
      <c r="B3" s="94"/>
      <c r="C3" s="94"/>
      <c r="D3" s="244"/>
      <c r="E3" s="94"/>
      <c r="F3" s="94"/>
      <c r="G3" s="94"/>
      <c r="H3" s="94"/>
      <c r="I3" s="259" t="s">
        <v>3</v>
      </c>
      <c r="J3" s="138"/>
    </row>
    <row r="4" spans="1:10" s="242" customFormat="1" ht="18" customHeight="1">
      <c r="A4" s="245" t="s">
        <v>230</v>
      </c>
      <c r="B4" s="246"/>
      <c r="C4" s="246"/>
      <c r="D4" s="246" t="s">
        <v>231</v>
      </c>
      <c r="E4" s="246"/>
      <c r="F4" s="246" t="s">
        <v>11</v>
      </c>
      <c r="G4" s="246" t="s">
        <v>11</v>
      </c>
      <c r="H4" s="246"/>
      <c r="I4" s="246" t="s">
        <v>11</v>
      </c>
      <c r="J4" s="260"/>
    </row>
    <row r="5" spans="1:10" s="242" customFormat="1" ht="16.5" customHeight="1">
      <c r="A5" s="247" t="s">
        <v>232</v>
      </c>
      <c r="B5" s="248" t="s">
        <v>7</v>
      </c>
      <c r="C5" s="248" t="s">
        <v>233</v>
      </c>
      <c r="D5" s="248" t="s">
        <v>234</v>
      </c>
      <c r="E5" s="248" t="s">
        <v>7</v>
      </c>
      <c r="F5" s="249" t="s">
        <v>100</v>
      </c>
      <c r="G5" s="248" t="s">
        <v>235</v>
      </c>
      <c r="H5" s="42" t="s">
        <v>236</v>
      </c>
      <c r="I5" s="42" t="s">
        <v>237</v>
      </c>
      <c r="J5" s="260"/>
    </row>
    <row r="6" spans="1:10" s="242" customFormat="1" ht="16.5" customHeight="1">
      <c r="A6" s="247"/>
      <c r="B6" s="248" t="s">
        <v>11</v>
      </c>
      <c r="C6" s="248" t="s">
        <v>11</v>
      </c>
      <c r="D6" s="248" t="s">
        <v>11</v>
      </c>
      <c r="E6" s="248" t="s">
        <v>11</v>
      </c>
      <c r="F6" s="249" t="s">
        <v>95</v>
      </c>
      <c r="G6" s="250"/>
      <c r="H6" s="42"/>
      <c r="I6" s="42"/>
      <c r="J6" s="260"/>
    </row>
    <row r="7" spans="1:10" s="242" customFormat="1" ht="18" customHeight="1">
      <c r="A7" s="251" t="s">
        <v>238</v>
      </c>
      <c r="B7" s="249" t="s">
        <v>11</v>
      </c>
      <c r="C7" s="249" t="s">
        <v>13</v>
      </c>
      <c r="D7" s="249" t="s">
        <v>238</v>
      </c>
      <c r="E7" s="249" t="s">
        <v>11</v>
      </c>
      <c r="F7" s="249" t="s">
        <v>16</v>
      </c>
      <c r="G7" s="249" t="s">
        <v>19</v>
      </c>
      <c r="H7" s="249" t="s">
        <v>22</v>
      </c>
      <c r="I7" s="249" t="s">
        <v>25</v>
      </c>
      <c r="J7" s="260"/>
    </row>
    <row r="8" spans="1:10" s="242" customFormat="1" ht="18" customHeight="1">
      <c r="A8" s="252" t="s">
        <v>239</v>
      </c>
      <c r="B8" s="249" t="s">
        <v>13</v>
      </c>
      <c r="C8" s="176">
        <v>185123.9</v>
      </c>
      <c r="D8" s="175" t="s">
        <v>14</v>
      </c>
      <c r="E8" s="253">
        <v>33</v>
      </c>
      <c r="F8" s="176">
        <f>SUM(G8:I8)</f>
        <v>13</v>
      </c>
      <c r="G8" s="176">
        <v>13</v>
      </c>
      <c r="H8" s="176">
        <v>0</v>
      </c>
      <c r="I8" s="176">
        <v>0</v>
      </c>
      <c r="J8" s="260"/>
    </row>
    <row r="9" spans="1:10" s="242" customFormat="1" ht="18" customHeight="1">
      <c r="A9" s="252" t="s">
        <v>240</v>
      </c>
      <c r="B9" s="249" t="s">
        <v>16</v>
      </c>
      <c r="C9" s="176">
        <v>31</v>
      </c>
      <c r="D9" s="175" t="s">
        <v>17</v>
      </c>
      <c r="E9" s="253">
        <v>34</v>
      </c>
      <c r="F9" s="176">
        <f aca="true" t="shared" si="0" ref="F9:F39">SUM(G9:I9)</f>
        <v>0</v>
      </c>
      <c r="G9" s="176">
        <v>0</v>
      </c>
      <c r="H9" s="176">
        <v>0</v>
      </c>
      <c r="I9" s="176">
        <v>0</v>
      </c>
      <c r="J9" s="260"/>
    </row>
    <row r="10" spans="1:10" s="242" customFormat="1" ht="18" customHeight="1">
      <c r="A10" s="252" t="s">
        <v>241</v>
      </c>
      <c r="B10" s="249" t="s">
        <v>19</v>
      </c>
      <c r="C10" s="176">
        <v>0</v>
      </c>
      <c r="D10" s="175" t="s">
        <v>20</v>
      </c>
      <c r="E10" s="253">
        <v>35</v>
      </c>
      <c r="F10" s="176">
        <f t="shared" si="0"/>
        <v>0</v>
      </c>
      <c r="G10" s="176">
        <v>0</v>
      </c>
      <c r="H10" s="176">
        <v>0</v>
      </c>
      <c r="I10" s="176">
        <v>0</v>
      </c>
      <c r="J10" s="260"/>
    </row>
    <row r="11" spans="1:10" s="242" customFormat="1" ht="18" customHeight="1">
      <c r="A11" s="252" t="s">
        <v>11</v>
      </c>
      <c r="B11" s="249" t="s">
        <v>22</v>
      </c>
      <c r="C11" s="176" t="s">
        <v>11</v>
      </c>
      <c r="D11" s="175" t="s">
        <v>23</v>
      </c>
      <c r="E11" s="253">
        <v>36</v>
      </c>
      <c r="F11" s="176">
        <f t="shared" si="0"/>
        <v>0</v>
      </c>
      <c r="G11" s="176">
        <v>0</v>
      </c>
      <c r="H11" s="176">
        <v>0</v>
      </c>
      <c r="I11" s="176">
        <v>0</v>
      </c>
      <c r="J11" s="260"/>
    </row>
    <row r="12" spans="1:10" s="242" customFormat="1" ht="18" customHeight="1">
      <c r="A12" s="252" t="s">
        <v>11</v>
      </c>
      <c r="B12" s="249" t="s">
        <v>25</v>
      </c>
      <c r="C12" s="176" t="s">
        <v>11</v>
      </c>
      <c r="D12" s="175" t="s">
        <v>26</v>
      </c>
      <c r="E12" s="253">
        <v>37</v>
      </c>
      <c r="F12" s="176">
        <f t="shared" si="0"/>
        <v>144497.77</v>
      </c>
      <c r="G12" s="176">
        <v>144497.77</v>
      </c>
      <c r="H12" s="176">
        <v>0</v>
      </c>
      <c r="I12" s="176">
        <v>0</v>
      </c>
      <c r="J12" s="260"/>
    </row>
    <row r="13" spans="1:10" s="242" customFormat="1" ht="18" customHeight="1">
      <c r="A13" s="252" t="s">
        <v>11</v>
      </c>
      <c r="B13" s="249" t="s">
        <v>28</v>
      </c>
      <c r="C13" s="176" t="s">
        <v>11</v>
      </c>
      <c r="D13" s="175" t="s">
        <v>29</v>
      </c>
      <c r="E13" s="253">
        <v>38</v>
      </c>
      <c r="F13" s="176">
        <f t="shared" si="0"/>
        <v>5</v>
      </c>
      <c r="G13" s="176">
        <v>5</v>
      </c>
      <c r="H13" s="176">
        <v>0</v>
      </c>
      <c r="I13" s="176">
        <v>0</v>
      </c>
      <c r="J13" s="260"/>
    </row>
    <row r="14" spans="1:10" s="242" customFormat="1" ht="18" customHeight="1">
      <c r="A14" s="252" t="s">
        <v>11</v>
      </c>
      <c r="B14" s="249" t="s">
        <v>31</v>
      </c>
      <c r="C14" s="176" t="s">
        <v>11</v>
      </c>
      <c r="D14" s="175" t="s">
        <v>32</v>
      </c>
      <c r="E14" s="253">
        <v>39</v>
      </c>
      <c r="F14" s="176">
        <f t="shared" si="0"/>
        <v>322.38</v>
      </c>
      <c r="G14" s="176">
        <v>322.38</v>
      </c>
      <c r="H14" s="176">
        <v>0</v>
      </c>
      <c r="I14" s="176">
        <v>0</v>
      </c>
      <c r="J14" s="260"/>
    </row>
    <row r="15" spans="1:10" s="242" customFormat="1" ht="18" customHeight="1">
      <c r="A15" s="252" t="s">
        <v>11</v>
      </c>
      <c r="B15" s="249" t="s">
        <v>34</v>
      </c>
      <c r="C15" s="176" t="s">
        <v>11</v>
      </c>
      <c r="D15" s="175" t="s">
        <v>35</v>
      </c>
      <c r="E15" s="253">
        <v>40</v>
      </c>
      <c r="F15" s="176">
        <f t="shared" si="0"/>
        <v>15978.67</v>
      </c>
      <c r="G15" s="176">
        <v>15978.67</v>
      </c>
      <c r="H15" s="176">
        <v>0</v>
      </c>
      <c r="I15" s="176">
        <v>0</v>
      </c>
      <c r="J15" s="260"/>
    </row>
    <row r="16" spans="1:10" s="242" customFormat="1" ht="18" customHeight="1">
      <c r="A16" s="252" t="s">
        <v>11</v>
      </c>
      <c r="B16" s="249" t="s">
        <v>36</v>
      </c>
      <c r="C16" s="176" t="s">
        <v>11</v>
      </c>
      <c r="D16" s="175" t="s">
        <v>37</v>
      </c>
      <c r="E16" s="253">
        <v>41</v>
      </c>
      <c r="F16" s="176">
        <f t="shared" si="0"/>
        <v>6911.24</v>
      </c>
      <c r="G16" s="176">
        <v>6911.24</v>
      </c>
      <c r="H16" s="176">
        <v>0</v>
      </c>
      <c r="I16" s="176">
        <v>0</v>
      </c>
      <c r="J16" s="260"/>
    </row>
    <row r="17" spans="1:10" s="242" customFormat="1" ht="18" customHeight="1">
      <c r="A17" s="252" t="s">
        <v>11</v>
      </c>
      <c r="B17" s="249" t="s">
        <v>38</v>
      </c>
      <c r="C17" s="176" t="s">
        <v>11</v>
      </c>
      <c r="D17" s="175" t="s">
        <v>39</v>
      </c>
      <c r="E17" s="253">
        <v>42</v>
      </c>
      <c r="F17" s="176">
        <f t="shared" si="0"/>
        <v>0</v>
      </c>
      <c r="G17" s="176">
        <v>0</v>
      </c>
      <c r="H17" s="176">
        <v>0</v>
      </c>
      <c r="I17" s="176">
        <v>0</v>
      </c>
      <c r="J17" s="260"/>
    </row>
    <row r="18" spans="1:10" s="242" customFormat="1" ht="18" customHeight="1">
      <c r="A18" s="252" t="s">
        <v>11</v>
      </c>
      <c r="B18" s="249" t="s">
        <v>40</v>
      </c>
      <c r="C18" s="176" t="s">
        <v>11</v>
      </c>
      <c r="D18" s="175" t="s">
        <v>41</v>
      </c>
      <c r="E18" s="253">
        <v>43</v>
      </c>
      <c r="F18" s="176">
        <f t="shared" si="0"/>
        <v>0</v>
      </c>
      <c r="G18" s="176">
        <v>0</v>
      </c>
      <c r="H18" s="176">
        <v>0</v>
      </c>
      <c r="I18" s="176">
        <v>0</v>
      </c>
      <c r="J18" s="260"/>
    </row>
    <row r="19" spans="1:10" s="242" customFormat="1" ht="18" customHeight="1">
      <c r="A19" s="252" t="s">
        <v>11</v>
      </c>
      <c r="B19" s="249" t="s">
        <v>42</v>
      </c>
      <c r="C19" s="176" t="s">
        <v>11</v>
      </c>
      <c r="D19" s="175" t="s">
        <v>43</v>
      </c>
      <c r="E19" s="253">
        <v>44</v>
      </c>
      <c r="F19" s="176">
        <f t="shared" si="0"/>
        <v>173.45</v>
      </c>
      <c r="G19" s="176">
        <v>173.45</v>
      </c>
      <c r="H19" s="176">
        <v>0</v>
      </c>
      <c r="I19" s="176">
        <v>0</v>
      </c>
      <c r="J19" s="260"/>
    </row>
    <row r="20" spans="1:10" s="242" customFormat="1" ht="18" customHeight="1">
      <c r="A20" s="252" t="s">
        <v>11</v>
      </c>
      <c r="B20" s="249" t="s">
        <v>44</v>
      </c>
      <c r="C20" s="176" t="s">
        <v>11</v>
      </c>
      <c r="D20" s="175" t="s">
        <v>45</v>
      </c>
      <c r="E20" s="253">
        <v>45</v>
      </c>
      <c r="F20" s="176">
        <f t="shared" si="0"/>
        <v>0</v>
      </c>
      <c r="G20" s="176">
        <v>0</v>
      </c>
      <c r="H20" s="176">
        <v>0</v>
      </c>
      <c r="I20" s="176">
        <v>0</v>
      </c>
      <c r="J20" s="260"/>
    </row>
    <row r="21" spans="1:10" s="242" customFormat="1" ht="18" customHeight="1">
      <c r="A21" s="252" t="s">
        <v>11</v>
      </c>
      <c r="B21" s="249" t="s">
        <v>46</v>
      </c>
      <c r="C21" s="176" t="s">
        <v>11</v>
      </c>
      <c r="D21" s="175" t="s">
        <v>47</v>
      </c>
      <c r="E21" s="253">
        <v>46</v>
      </c>
      <c r="F21" s="176">
        <f t="shared" si="0"/>
        <v>0</v>
      </c>
      <c r="G21" s="176">
        <v>0</v>
      </c>
      <c r="H21" s="176">
        <v>0</v>
      </c>
      <c r="I21" s="176">
        <v>0</v>
      </c>
      <c r="J21" s="260"/>
    </row>
    <row r="22" spans="1:9" s="242" customFormat="1" ht="18" customHeight="1">
      <c r="A22" s="252" t="s">
        <v>11</v>
      </c>
      <c r="B22" s="249" t="s">
        <v>48</v>
      </c>
      <c r="C22" s="176" t="s">
        <v>11</v>
      </c>
      <c r="D22" s="175" t="s">
        <v>49</v>
      </c>
      <c r="E22" s="253">
        <v>47</v>
      </c>
      <c r="F22" s="176">
        <f t="shared" si="0"/>
        <v>0</v>
      </c>
      <c r="G22" s="176">
        <v>0</v>
      </c>
      <c r="H22" s="176">
        <v>0</v>
      </c>
      <c r="I22" s="176">
        <v>0</v>
      </c>
    </row>
    <row r="23" spans="1:9" s="242" customFormat="1" ht="18" customHeight="1">
      <c r="A23" s="252" t="s">
        <v>11</v>
      </c>
      <c r="B23" s="249" t="s">
        <v>50</v>
      </c>
      <c r="C23" s="176" t="s">
        <v>11</v>
      </c>
      <c r="D23" s="175" t="s">
        <v>51</v>
      </c>
      <c r="E23" s="253">
        <v>48</v>
      </c>
      <c r="F23" s="176">
        <f t="shared" si="0"/>
        <v>0</v>
      </c>
      <c r="G23" s="176">
        <v>0</v>
      </c>
      <c r="H23" s="176">
        <v>0</v>
      </c>
      <c r="I23" s="176">
        <v>0</v>
      </c>
    </row>
    <row r="24" spans="1:9" s="242" customFormat="1" ht="18" customHeight="1">
      <c r="A24" s="252" t="s">
        <v>11</v>
      </c>
      <c r="B24" s="249" t="s">
        <v>52</v>
      </c>
      <c r="C24" s="176" t="s">
        <v>11</v>
      </c>
      <c r="D24" s="175" t="s">
        <v>53</v>
      </c>
      <c r="E24" s="253">
        <v>49</v>
      </c>
      <c r="F24" s="176">
        <f t="shared" si="0"/>
        <v>0</v>
      </c>
      <c r="G24" s="176">
        <v>0</v>
      </c>
      <c r="H24" s="176">
        <v>0</v>
      </c>
      <c r="I24" s="176">
        <v>0</v>
      </c>
    </row>
    <row r="25" spans="1:9" s="242" customFormat="1" ht="18" customHeight="1">
      <c r="A25" s="252" t="s">
        <v>11</v>
      </c>
      <c r="B25" s="249" t="s">
        <v>54</v>
      </c>
      <c r="C25" s="176" t="s">
        <v>11</v>
      </c>
      <c r="D25" s="175" t="s">
        <v>55</v>
      </c>
      <c r="E25" s="253">
        <v>50</v>
      </c>
      <c r="F25" s="176">
        <f t="shared" si="0"/>
        <v>0</v>
      </c>
      <c r="G25" s="176">
        <v>0</v>
      </c>
      <c r="H25" s="176">
        <v>0</v>
      </c>
      <c r="I25" s="176">
        <v>0</v>
      </c>
    </row>
    <row r="26" spans="1:9" s="242" customFormat="1" ht="18" customHeight="1">
      <c r="A26" s="252" t="s">
        <v>11</v>
      </c>
      <c r="B26" s="249" t="s">
        <v>56</v>
      </c>
      <c r="C26" s="176" t="s">
        <v>11</v>
      </c>
      <c r="D26" s="175" t="s">
        <v>57</v>
      </c>
      <c r="E26" s="253">
        <v>51</v>
      </c>
      <c r="F26" s="176">
        <f t="shared" si="0"/>
        <v>17293.38</v>
      </c>
      <c r="G26" s="176">
        <v>17293.38</v>
      </c>
      <c r="H26" s="176">
        <v>0</v>
      </c>
      <c r="I26" s="176">
        <v>0</v>
      </c>
    </row>
    <row r="27" spans="1:9" s="242" customFormat="1" ht="18" customHeight="1">
      <c r="A27" s="252" t="s">
        <v>11</v>
      </c>
      <c r="B27" s="249" t="s">
        <v>58</v>
      </c>
      <c r="C27" s="176" t="s">
        <v>11</v>
      </c>
      <c r="D27" s="175" t="s">
        <v>59</v>
      </c>
      <c r="E27" s="253">
        <v>52</v>
      </c>
      <c r="F27" s="176">
        <f t="shared" si="0"/>
        <v>0</v>
      </c>
      <c r="G27" s="176">
        <v>0</v>
      </c>
      <c r="H27" s="176">
        <v>0</v>
      </c>
      <c r="I27" s="176">
        <v>0</v>
      </c>
    </row>
    <row r="28" spans="1:9" s="242" customFormat="1" ht="18" customHeight="1">
      <c r="A28" s="252" t="s">
        <v>11</v>
      </c>
      <c r="B28" s="249" t="s">
        <v>60</v>
      </c>
      <c r="C28" s="176" t="s">
        <v>11</v>
      </c>
      <c r="D28" s="175" t="s">
        <v>61</v>
      </c>
      <c r="E28" s="253">
        <v>53</v>
      </c>
      <c r="F28" s="176">
        <f t="shared" si="0"/>
        <v>0</v>
      </c>
      <c r="G28" s="176">
        <v>0</v>
      </c>
      <c r="H28" s="176">
        <v>0</v>
      </c>
      <c r="I28" s="176">
        <v>0</v>
      </c>
    </row>
    <row r="29" spans="1:9" s="242" customFormat="1" ht="18" customHeight="1">
      <c r="A29" s="252" t="s">
        <v>11</v>
      </c>
      <c r="B29" s="249" t="s">
        <v>62</v>
      </c>
      <c r="C29" s="176" t="s">
        <v>11</v>
      </c>
      <c r="D29" s="175" t="s">
        <v>63</v>
      </c>
      <c r="E29" s="253">
        <v>54</v>
      </c>
      <c r="F29" s="176">
        <f t="shared" si="0"/>
        <v>0</v>
      </c>
      <c r="G29" s="176">
        <v>0</v>
      </c>
      <c r="H29" s="176">
        <v>0</v>
      </c>
      <c r="I29" s="176">
        <v>0</v>
      </c>
    </row>
    <row r="30" spans="1:9" s="242" customFormat="1" ht="18" customHeight="1">
      <c r="A30" s="252" t="s">
        <v>11</v>
      </c>
      <c r="B30" s="249" t="s">
        <v>64</v>
      </c>
      <c r="C30" s="176" t="s">
        <v>11</v>
      </c>
      <c r="D30" s="175" t="s">
        <v>65</v>
      </c>
      <c r="E30" s="253">
        <v>55</v>
      </c>
      <c r="F30" s="176">
        <f t="shared" si="0"/>
        <v>765</v>
      </c>
      <c r="G30" s="176">
        <v>734</v>
      </c>
      <c r="H30" s="176">
        <v>31</v>
      </c>
      <c r="I30" s="176">
        <v>0</v>
      </c>
    </row>
    <row r="31" spans="1:9" s="242" customFormat="1" ht="18" customHeight="1">
      <c r="A31" s="252"/>
      <c r="B31" s="249" t="s">
        <v>66</v>
      </c>
      <c r="C31" s="176" t="s">
        <v>11</v>
      </c>
      <c r="D31" s="175" t="s">
        <v>67</v>
      </c>
      <c r="E31" s="253">
        <v>56</v>
      </c>
      <c r="F31" s="176">
        <f t="shared" si="0"/>
        <v>0</v>
      </c>
      <c r="G31" s="176">
        <v>0</v>
      </c>
      <c r="H31" s="176">
        <v>0</v>
      </c>
      <c r="I31" s="176">
        <v>0</v>
      </c>
    </row>
    <row r="32" spans="1:9" s="242" customFormat="1" ht="18" customHeight="1">
      <c r="A32" s="252"/>
      <c r="B32" s="249" t="s">
        <v>68</v>
      </c>
      <c r="C32" s="176" t="s">
        <v>11</v>
      </c>
      <c r="D32" s="254" t="s">
        <v>69</v>
      </c>
      <c r="E32" s="253">
        <v>57</v>
      </c>
      <c r="F32" s="176">
        <f t="shared" si="0"/>
        <v>0</v>
      </c>
      <c r="G32" s="176">
        <v>0</v>
      </c>
      <c r="H32" s="176">
        <v>0</v>
      </c>
      <c r="I32" s="176">
        <v>0</v>
      </c>
    </row>
    <row r="33" spans="1:9" s="242" customFormat="1" ht="18" customHeight="1">
      <c r="A33" s="252"/>
      <c r="B33" s="249" t="s">
        <v>70</v>
      </c>
      <c r="C33" s="176" t="s">
        <v>11</v>
      </c>
      <c r="D33" s="254" t="s">
        <v>71</v>
      </c>
      <c r="E33" s="253">
        <v>58</v>
      </c>
      <c r="F33" s="176">
        <f t="shared" si="0"/>
        <v>0</v>
      </c>
      <c r="G33" s="176">
        <v>0</v>
      </c>
      <c r="H33" s="176">
        <v>0</v>
      </c>
      <c r="I33" s="176">
        <v>0</v>
      </c>
    </row>
    <row r="34" spans="1:9" s="242" customFormat="1" ht="18" customHeight="1">
      <c r="A34" s="251" t="s">
        <v>72</v>
      </c>
      <c r="B34" s="249" t="s">
        <v>73</v>
      </c>
      <c r="C34" s="176">
        <f>SUM(C8:C10)</f>
        <v>185154.9</v>
      </c>
      <c r="D34" s="249" t="s">
        <v>74</v>
      </c>
      <c r="E34" s="253">
        <v>59</v>
      </c>
      <c r="F34" s="176">
        <f t="shared" si="0"/>
        <v>185959.89</v>
      </c>
      <c r="G34" s="176">
        <f>SUM(G8:G33)</f>
        <v>185928.89</v>
      </c>
      <c r="H34" s="176">
        <f>SUM(H8:H33)</f>
        <v>31</v>
      </c>
      <c r="I34" s="176">
        <f>SUM(I8:I33)</f>
        <v>0</v>
      </c>
    </row>
    <row r="35" spans="1:9" s="242" customFormat="1" ht="18" customHeight="1">
      <c r="A35" s="252" t="s">
        <v>242</v>
      </c>
      <c r="B35" s="249" t="s">
        <v>76</v>
      </c>
      <c r="C35" s="176">
        <f>SUM(C36:C38)</f>
        <v>1060.64</v>
      </c>
      <c r="D35" s="254" t="s">
        <v>243</v>
      </c>
      <c r="E35" s="253">
        <v>60</v>
      </c>
      <c r="F35" s="176">
        <f t="shared" si="0"/>
        <v>255.65</v>
      </c>
      <c r="G35" s="176">
        <v>255.65</v>
      </c>
      <c r="H35" s="176">
        <v>0</v>
      </c>
      <c r="I35" s="176">
        <v>0</v>
      </c>
    </row>
    <row r="36" spans="1:9" s="242" customFormat="1" ht="18" customHeight="1">
      <c r="A36" s="252" t="s">
        <v>239</v>
      </c>
      <c r="B36" s="249" t="s">
        <v>79</v>
      </c>
      <c r="C36" s="176">
        <v>1060.64</v>
      </c>
      <c r="D36" s="254"/>
      <c r="E36" s="253">
        <v>61</v>
      </c>
      <c r="F36" s="176">
        <f t="shared" si="0"/>
        <v>0</v>
      </c>
      <c r="G36" s="176" t="s">
        <v>11</v>
      </c>
      <c r="H36" s="176" t="s">
        <v>11</v>
      </c>
      <c r="I36" s="176" t="s">
        <v>11</v>
      </c>
    </row>
    <row r="37" spans="1:9" s="242" customFormat="1" ht="18" customHeight="1">
      <c r="A37" s="252" t="s">
        <v>240</v>
      </c>
      <c r="B37" s="249" t="s">
        <v>82</v>
      </c>
      <c r="C37" s="176">
        <v>0</v>
      </c>
      <c r="D37" s="254" t="s">
        <v>11</v>
      </c>
      <c r="E37" s="253">
        <v>62</v>
      </c>
      <c r="F37" s="176">
        <f t="shared" si="0"/>
        <v>0</v>
      </c>
      <c r="G37" s="176" t="s">
        <v>11</v>
      </c>
      <c r="H37" s="176" t="s">
        <v>11</v>
      </c>
      <c r="I37" s="176" t="s">
        <v>11</v>
      </c>
    </row>
    <row r="38" spans="1:9" s="242" customFormat="1" ht="18" customHeight="1">
      <c r="A38" s="252" t="s">
        <v>241</v>
      </c>
      <c r="B38" s="249" t="s">
        <v>244</v>
      </c>
      <c r="C38" s="176">
        <v>0</v>
      </c>
      <c r="D38" s="254"/>
      <c r="E38" s="253">
        <v>63</v>
      </c>
      <c r="F38" s="176">
        <f t="shared" si="0"/>
        <v>0</v>
      </c>
      <c r="G38" s="176" t="s">
        <v>11</v>
      </c>
      <c r="H38" s="176" t="s">
        <v>11</v>
      </c>
      <c r="I38" s="176" t="s">
        <v>11</v>
      </c>
    </row>
    <row r="39" spans="1:9" s="242" customFormat="1" ht="18" customHeight="1">
      <c r="A39" s="255" t="s">
        <v>81</v>
      </c>
      <c r="B39" s="256" t="s">
        <v>245</v>
      </c>
      <c r="C39" s="176">
        <f>SUM(C34:C35)</f>
        <v>186215.54</v>
      </c>
      <c r="D39" s="256" t="s">
        <v>81</v>
      </c>
      <c r="E39" s="253">
        <v>64</v>
      </c>
      <c r="F39" s="176">
        <f t="shared" si="0"/>
        <v>186215.54</v>
      </c>
      <c r="G39" s="176">
        <f>SUM(G34:G35)</f>
        <v>186184.54</v>
      </c>
      <c r="H39" s="176">
        <f>SUM(H34:H35)</f>
        <v>31</v>
      </c>
      <c r="I39" s="176">
        <f>SUM(I34:I35)</f>
        <v>0</v>
      </c>
    </row>
    <row r="40" spans="1:9" s="242" customFormat="1" ht="18" customHeight="1">
      <c r="A40" s="257" t="s">
        <v>246</v>
      </c>
      <c r="B40" s="258"/>
      <c r="C40" s="258"/>
      <c r="D40" s="258"/>
      <c r="E40" s="258"/>
      <c r="F40" s="258"/>
      <c r="G40" s="258"/>
      <c r="H40" s="258"/>
      <c r="I40" s="258"/>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87"/>
  <sheetViews>
    <sheetView showZeros="0" workbookViewId="0" topLeftCell="A1">
      <selection activeCell="L8" sqref="L8"/>
    </sheetView>
  </sheetViews>
  <sheetFormatPr defaultColWidth="8.625" defaultRowHeight="14.25" customHeight="1"/>
  <cols>
    <col min="1" max="3" width="3.625" style="195" customWidth="1"/>
    <col min="4" max="4" width="31.375" style="195" customWidth="1"/>
    <col min="5" max="5" width="8.75390625" style="195" customWidth="1"/>
    <col min="6" max="6" width="10.375" style="195" customWidth="1"/>
    <col min="7" max="7" width="6.625" style="195" customWidth="1"/>
    <col min="8" max="8" width="11.125" style="195" customWidth="1"/>
    <col min="9" max="9" width="11.625" style="195" customWidth="1"/>
    <col min="10" max="10" width="9.875" style="195" customWidth="1"/>
    <col min="11" max="11" width="11.00390625" style="195" customWidth="1"/>
    <col min="12" max="12" width="11.25390625" style="195" customWidth="1"/>
    <col min="13" max="13" width="9.875" style="195" customWidth="1"/>
    <col min="14" max="17" width="8.25390625" style="195" customWidth="1"/>
    <col min="18" max="18" width="11.125" style="195" bestFit="1" customWidth="1"/>
    <col min="19" max="32" width="9.00390625" style="195" bestFit="1" customWidth="1"/>
    <col min="33" max="16384" width="8.625" style="195" customWidth="1"/>
  </cols>
  <sheetData>
    <row r="1" spans="1:17" ht="36" customHeight="1">
      <c r="A1" s="196" t="s">
        <v>247</v>
      </c>
      <c r="B1" s="196"/>
      <c r="C1" s="196"/>
      <c r="D1" s="196"/>
      <c r="E1" s="196"/>
      <c r="F1" s="196"/>
      <c r="G1" s="196"/>
      <c r="H1" s="196"/>
      <c r="I1" s="196"/>
      <c r="J1" s="196"/>
      <c r="K1" s="217"/>
      <c r="L1" s="217"/>
      <c r="M1" s="217"/>
      <c r="N1" s="217"/>
      <c r="O1" s="217"/>
      <c r="P1" s="217"/>
      <c r="Q1" s="217"/>
    </row>
    <row r="2" spans="1:17" ht="19.5" customHeight="1">
      <c r="A2" s="197"/>
      <c r="B2" s="197"/>
      <c r="C2" s="197"/>
      <c r="D2" s="197"/>
      <c r="E2" s="197"/>
      <c r="F2" s="197"/>
      <c r="G2" s="197"/>
      <c r="H2" s="197"/>
      <c r="I2" s="197"/>
      <c r="J2" s="197"/>
      <c r="K2" s="218"/>
      <c r="L2" s="218"/>
      <c r="M2" s="218"/>
      <c r="N2" s="219"/>
      <c r="O2" s="220"/>
      <c r="P2" s="221" t="s">
        <v>248</v>
      </c>
      <c r="Q2" s="221"/>
    </row>
    <row r="3" spans="1:17" s="193" customFormat="1" ht="19.5" customHeight="1">
      <c r="A3" s="198" t="s">
        <v>2</v>
      </c>
      <c r="B3" s="198"/>
      <c r="C3" s="198"/>
      <c r="D3" s="198"/>
      <c r="E3" s="199"/>
      <c r="F3" s="199"/>
      <c r="G3" s="199"/>
      <c r="H3" s="199"/>
      <c r="I3" s="222"/>
      <c r="J3" s="222"/>
      <c r="K3" s="223"/>
      <c r="L3" s="224"/>
      <c r="M3" s="224"/>
      <c r="N3" s="225"/>
      <c r="O3" s="226"/>
      <c r="P3" s="227" t="s">
        <v>3</v>
      </c>
      <c r="Q3" s="227"/>
    </row>
    <row r="4" spans="1:17" s="194" customFormat="1" ht="39.75" customHeight="1">
      <c r="A4" s="200" t="s">
        <v>6</v>
      </c>
      <c r="B4" s="200"/>
      <c r="C4" s="200"/>
      <c r="D4" s="200"/>
      <c r="E4" s="200" t="s">
        <v>249</v>
      </c>
      <c r="F4" s="200"/>
      <c r="G4" s="200"/>
      <c r="H4" s="201" t="s">
        <v>250</v>
      </c>
      <c r="I4" s="228"/>
      <c r="J4" s="229"/>
      <c r="K4" s="213" t="s">
        <v>251</v>
      </c>
      <c r="L4" s="213"/>
      <c r="M4" s="213"/>
      <c r="N4" s="230" t="s">
        <v>80</v>
      </c>
      <c r="O4" s="230"/>
      <c r="P4" s="230"/>
      <c r="Q4" s="230"/>
    </row>
    <row r="5" spans="1:17" s="194" customFormat="1" ht="26.25" customHeight="1">
      <c r="A5" s="202" t="s">
        <v>252</v>
      </c>
      <c r="B5" s="203"/>
      <c r="C5" s="204"/>
      <c r="D5" s="205" t="s">
        <v>94</v>
      </c>
      <c r="E5" s="205" t="s">
        <v>100</v>
      </c>
      <c r="F5" s="205" t="s">
        <v>253</v>
      </c>
      <c r="G5" s="205" t="s">
        <v>254</v>
      </c>
      <c r="H5" s="206" t="s">
        <v>100</v>
      </c>
      <c r="I5" s="205" t="s">
        <v>162</v>
      </c>
      <c r="J5" s="205" t="s">
        <v>163</v>
      </c>
      <c r="K5" s="231" t="s">
        <v>100</v>
      </c>
      <c r="L5" s="213" t="s">
        <v>162</v>
      </c>
      <c r="M5" s="213" t="s">
        <v>163</v>
      </c>
      <c r="N5" s="232" t="s">
        <v>100</v>
      </c>
      <c r="O5" s="230" t="s">
        <v>253</v>
      </c>
      <c r="P5" s="230" t="s">
        <v>254</v>
      </c>
      <c r="Q5" s="230"/>
    </row>
    <row r="6" spans="1:17" s="194" customFormat="1" ht="36" customHeight="1">
      <c r="A6" s="207"/>
      <c r="B6" s="208"/>
      <c r="C6" s="209"/>
      <c r="D6" s="210"/>
      <c r="E6" s="210"/>
      <c r="F6" s="210"/>
      <c r="G6" s="211"/>
      <c r="H6" s="212"/>
      <c r="I6" s="210"/>
      <c r="J6" s="210"/>
      <c r="K6" s="231"/>
      <c r="L6" s="213"/>
      <c r="M6" s="213"/>
      <c r="N6" s="232"/>
      <c r="O6" s="230"/>
      <c r="P6" s="233" t="s">
        <v>255</v>
      </c>
      <c r="Q6" s="235" t="s">
        <v>256</v>
      </c>
    </row>
    <row r="7" spans="1:17" s="194" customFormat="1" ht="22.5" customHeight="1">
      <c r="A7" s="200" t="s">
        <v>97</v>
      </c>
      <c r="B7" s="200" t="s">
        <v>98</v>
      </c>
      <c r="C7" s="200" t="s">
        <v>99</v>
      </c>
      <c r="D7" s="200" t="s">
        <v>10</v>
      </c>
      <c r="E7" s="213">
        <v>1</v>
      </c>
      <c r="F7" s="213">
        <v>2</v>
      </c>
      <c r="G7" s="213">
        <v>3</v>
      </c>
      <c r="H7" s="213">
        <v>4</v>
      </c>
      <c r="I7" s="213">
        <v>5</v>
      </c>
      <c r="J7" s="213">
        <v>6</v>
      </c>
      <c r="K7" s="213">
        <v>7</v>
      </c>
      <c r="L7" s="213">
        <v>8</v>
      </c>
      <c r="M7" s="213">
        <v>9</v>
      </c>
      <c r="N7" s="213">
        <v>10</v>
      </c>
      <c r="O7" s="213">
        <v>11</v>
      </c>
      <c r="P7" s="213">
        <v>12</v>
      </c>
      <c r="Q7" s="213">
        <v>13</v>
      </c>
    </row>
    <row r="8" spans="1:17" s="194" customFormat="1" ht="22.5" customHeight="1">
      <c r="A8" s="200"/>
      <c r="B8" s="200"/>
      <c r="C8" s="200"/>
      <c r="D8" s="200" t="s">
        <v>100</v>
      </c>
      <c r="E8" s="214">
        <f>SUM(E9,E12,E33,E36,E40,E48,E54,E57,E63)</f>
        <v>1060.64</v>
      </c>
      <c r="F8" s="214">
        <f aca="true" t="shared" si="0" ref="F8:M8">SUM(F9,F12,F33,F36,F40,F48,F54,F57,F63)</f>
        <v>1035.74</v>
      </c>
      <c r="G8" s="214">
        <f t="shared" si="0"/>
        <v>24.900000000000002</v>
      </c>
      <c r="H8" s="214">
        <f t="shared" si="0"/>
        <v>185123.90000000002</v>
      </c>
      <c r="I8" s="214">
        <f t="shared" si="0"/>
        <v>173415.61000000002</v>
      </c>
      <c r="J8" s="214">
        <f t="shared" si="0"/>
        <v>11708.29</v>
      </c>
      <c r="K8" s="214">
        <f t="shared" si="0"/>
        <v>185928.88999999998</v>
      </c>
      <c r="L8" s="214">
        <f t="shared" si="0"/>
        <v>174200.59</v>
      </c>
      <c r="M8" s="214">
        <f t="shared" si="0"/>
        <v>11728.300000000001</v>
      </c>
      <c r="N8" s="214">
        <f>SUM(O8:Q8)</f>
        <v>255.65000000000873</v>
      </c>
      <c r="O8" s="234">
        <f>F8+I8-L8</f>
        <v>250.7600000000093</v>
      </c>
      <c r="P8" s="234">
        <f>G8+J8-M8</f>
        <v>4.889999999999418</v>
      </c>
      <c r="Q8" s="234">
        <v>0</v>
      </c>
    </row>
    <row r="9" spans="1:17" s="194" customFormat="1" ht="21.75" customHeight="1">
      <c r="A9" s="215" t="s">
        <v>167</v>
      </c>
      <c r="B9" s="177"/>
      <c r="C9" s="177" t="s">
        <v>11</v>
      </c>
      <c r="D9" s="177" t="s">
        <v>101</v>
      </c>
      <c r="E9" s="214">
        <f>E10</f>
        <v>0</v>
      </c>
      <c r="F9" s="214">
        <f aca="true" t="shared" si="1" ref="F9:M9">F10</f>
        <v>0</v>
      </c>
      <c r="G9" s="214">
        <f t="shared" si="1"/>
        <v>0</v>
      </c>
      <c r="H9" s="214">
        <f t="shared" si="1"/>
        <v>13</v>
      </c>
      <c r="I9" s="214">
        <f t="shared" si="1"/>
        <v>6.32</v>
      </c>
      <c r="J9" s="214">
        <f t="shared" si="1"/>
        <v>6.68</v>
      </c>
      <c r="K9" s="214">
        <f t="shared" si="1"/>
        <v>13</v>
      </c>
      <c r="L9" s="214">
        <f t="shared" si="1"/>
        <v>6.32</v>
      </c>
      <c r="M9" s="214">
        <f t="shared" si="1"/>
        <v>6.68</v>
      </c>
      <c r="N9" s="214">
        <f aca="true" t="shared" si="2" ref="N9:N40">SUM(O9:Q9)</f>
        <v>0</v>
      </c>
      <c r="O9" s="234">
        <f aca="true" t="shared" si="3" ref="O9:O40">F9+I9-L9</f>
        <v>0</v>
      </c>
      <c r="P9" s="234">
        <f aca="true" t="shared" si="4" ref="P9:P40">G9+J9-M9</f>
        <v>0</v>
      </c>
      <c r="Q9" s="234">
        <v>0</v>
      </c>
    </row>
    <row r="10" spans="1:17" s="194" customFormat="1" ht="21.75" customHeight="1">
      <c r="A10" s="215" t="s">
        <v>168</v>
      </c>
      <c r="B10" s="177"/>
      <c r="C10" s="177" t="s">
        <v>11</v>
      </c>
      <c r="D10" s="177" t="s">
        <v>169</v>
      </c>
      <c r="E10" s="214">
        <f>E11</f>
        <v>0</v>
      </c>
      <c r="F10" s="214">
        <f aca="true" t="shared" si="5" ref="F10:M10">F11</f>
        <v>0</v>
      </c>
      <c r="G10" s="214">
        <f t="shared" si="5"/>
        <v>0</v>
      </c>
      <c r="H10" s="214">
        <f t="shared" si="5"/>
        <v>13</v>
      </c>
      <c r="I10" s="214">
        <f t="shared" si="5"/>
        <v>6.32</v>
      </c>
      <c r="J10" s="214">
        <f t="shared" si="5"/>
        <v>6.68</v>
      </c>
      <c r="K10" s="214">
        <f t="shared" si="5"/>
        <v>13</v>
      </c>
      <c r="L10" s="214">
        <f t="shared" si="5"/>
        <v>6.32</v>
      </c>
      <c r="M10" s="214">
        <f t="shared" si="5"/>
        <v>6.68</v>
      </c>
      <c r="N10" s="214">
        <f t="shared" si="2"/>
        <v>0</v>
      </c>
      <c r="O10" s="234">
        <f t="shared" si="3"/>
        <v>0</v>
      </c>
      <c r="P10" s="234">
        <f t="shared" si="4"/>
        <v>0</v>
      </c>
      <c r="Q10" s="234">
        <v>0</v>
      </c>
    </row>
    <row r="11" spans="1:17" s="194" customFormat="1" ht="21.75" customHeight="1">
      <c r="A11" s="215" t="s">
        <v>170</v>
      </c>
      <c r="B11" s="177"/>
      <c r="C11" s="177" t="s">
        <v>11</v>
      </c>
      <c r="D11" s="177" t="s">
        <v>103</v>
      </c>
      <c r="E11" s="214">
        <f aca="true" t="shared" si="6" ref="E11:E39">SUM(F11:G11)</f>
        <v>0</v>
      </c>
      <c r="F11" s="214">
        <v>0</v>
      </c>
      <c r="G11" s="214">
        <v>0</v>
      </c>
      <c r="H11" s="214">
        <f aca="true" t="shared" si="7" ref="H11:H65">SUM(I11:J11)</f>
        <v>13</v>
      </c>
      <c r="I11" s="214">
        <v>6.32</v>
      </c>
      <c r="J11" s="214">
        <v>6.68</v>
      </c>
      <c r="K11" s="214">
        <f aca="true" t="shared" si="8" ref="K11:K65">SUM(L11:M11)</f>
        <v>13</v>
      </c>
      <c r="L11" s="214">
        <v>6.32</v>
      </c>
      <c r="M11" s="214">
        <v>6.68</v>
      </c>
      <c r="N11" s="214">
        <f t="shared" si="2"/>
        <v>0</v>
      </c>
      <c r="O11" s="234">
        <f t="shared" si="3"/>
        <v>0</v>
      </c>
      <c r="P11" s="234">
        <f t="shared" si="4"/>
        <v>0</v>
      </c>
      <c r="Q11" s="234">
        <v>0</v>
      </c>
    </row>
    <row r="12" spans="1:18" s="194" customFormat="1" ht="21.75" customHeight="1">
      <c r="A12" s="215" t="s">
        <v>171</v>
      </c>
      <c r="B12" s="177"/>
      <c r="C12" s="177" t="s">
        <v>11</v>
      </c>
      <c r="D12" s="177" t="s">
        <v>104</v>
      </c>
      <c r="E12" s="214">
        <f>E13+E15+E21+E24+E26+E28+E31</f>
        <v>723.4300000000001</v>
      </c>
      <c r="F12" s="214">
        <f aca="true" t="shared" si="9" ref="F12:M12">F13+F15+F21+F24+F26+F28+F31</f>
        <v>698.53</v>
      </c>
      <c r="G12" s="214">
        <f t="shared" si="9"/>
        <v>24.900000000000002</v>
      </c>
      <c r="H12" s="214">
        <f t="shared" si="9"/>
        <v>143897.03999999998</v>
      </c>
      <c r="I12" s="214">
        <f t="shared" si="9"/>
        <v>133640.77</v>
      </c>
      <c r="J12" s="214">
        <f t="shared" si="9"/>
        <v>10256.27</v>
      </c>
      <c r="K12" s="214">
        <f t="shared" si="9"/>
        <v>144497.74999999997</v>
      </c>
      <c r="L12" s="214">
        <f t="shared" si="9"/>
        <v>134221.47</v>
      </c>
      <c r="M12" s="214">
        <f t="shared" si="9"/>
        <v>10276.28</v>
      </c>
      <c r="N12" s="214">
        <f t="shared" si="2"/>
        <v>122.71999999998661</v>
      </c>
      <c r="O12" s="234">
        <f t="shared" si="3"/>
        <v>117.8299999999872</v>
      </c>
      <c r="P12" s="234">
        <f t="shared" si="4"/>
        <v>4.889999999999418</v>
      </c>
      <c r="Q12" s="234">
        <v>0</v>
      </c>
      <c r="R12" s="236"/>
    </row>
    <row r="13" spans="1:17" s="194" customFormat="1" ht="21.75" customHeight="1">
      <c r="A13" s="215" t="s">
        <v>172</v>
      </c>
      <c r="B13" s="177"/>
      <c r="C13" s="177" t="s">
        <v>11</v>
      </c>
      <c r="D13" s="177" t="s">
        <v>105</v>
      </c>
      <c r="E13" s="214">
        <f>E14</f>
        <v>0</v>
      </c>
      <c r="F13" s="214">
        <f aca="true" t="shared" si="10" ref="F13:M13">F14</f>
        <v>0</v>
      </c>
      <c r="G13" s="214">
        <f t="shared" si="10"/>
        <v>0</v>
      </c>
      <c r="H13" s="214">
        <f t="shared" si="10"/>
        <v>210.13</v>
      </c>
      <c r="I13" s="214">
        <f t="shared" si="10"/>
        <v>210.13</v>
      </c>
      <c r="J13" s="214">
        <f t="shared" si="10"/>
        <v>0</v>
      </c>
      <c r="K13" s="214">
        <f t="shared" si="10"/>
        <v>210.13</v>
      </c>
      <c r="L13" s="214">
        <f t="shared" si="10"/>
        <v>210.13</v>
      </c>
      <c r="M13" s="214">
        <f t="shared" si="10"/>
        <v>0</v>
      </c>
      <c r="N13" s="214">
        <f t="shared" si="2"/>
        <v>0</v>
      </c>
      <c r="O13" s="234">
        <f t="shared" si="3"/>
        <v>0</v>
      </c>
      <c r="P13" s="234">
        <f t="shared" si="4"/>
        <v>0</v>
      </c>
      <c r="Q13" s="234">
        <v>0</v>
      </c>
    </row>
    <row r="14" spans="1:17" s="194" customFormat="1" ht="21.75" customHeight="1">
      <c r="A14" s="215" t="s">
        <v>173</v>
      </c>
      <c r="B14" s="177"/>
      <c r="C14" s="177" t="s">
        <v>11</v>
      </c>
      <c r="D14" s="177" t="s">
        <v>106</v>
      </c>
      <c r="E14" s="214">
        <f t="shared" si="6"/>
        <v>0</v>
      </c>
      <c r="F14" s="214">
        <v>0</v>
      </c>
      <c r="G14" s="214">
        <v>0</v>
      </c>
      <c r="H14" s="214">
        <f t="shared" si="7"/>
        <v>210.13</v>
      </c>
      <c r="I14" s="214">
        <v>210.13</v>
      </c>
      <c r="J14" s="214">
        <v>0</v>
      </c>
      <c r="K14" s="214">
        <f t="shared" si="8"/>
        <v>210.13</v>
      </c>
      <c r="L14" s="214">
        <v>210.13</v>
      </c>
      <c r="M14" s="214">
        <v>0</v>
      </c>
      <c r="N14" s="214">
        <f t="shared" si="2"/>
        <v>0</v>
      </c>
      <c r="O14" s="234">
        <f t="shared" si="3"/>
        <v>0</v>
      </c>
      <c r="P14" s="234">
        <f t="shared" si="4"/>
        <v>0</v>
      </c>
      <c r="Q14" s="234">
        <v>0</v>
      </c>
    </row>
    <row r="15" spans="1:17" s="194" customFormat="1" ht="21.75" customHeight="1">
      <c r="A15" s="215" t="s">
        <v>174</v>
      </c>
      <c r="B15" s="177"/>
      <c r="C15" s="177" t="s">
        <v>11</v>
      </c>
      <c r="D15" s="177" t="s">
        <v>107</v>
      </c>
      <c r="E15" s="214">
        <f>SUM(E16:E20)</f>
        <v>598.94</v>
      </c>
      <c r="F15" s="214">
        <f aca="true" t="shared" si="11" ref="F15:M15">SUM(F16:F20)</f>
        <v>578.93</v>
      </c>
      <c r="G15" s="214">
        <f t="shared" si="11"/>
        <v>20.01</v>
      </c>
      <c r="H15" s="214">
        <f t="shared" si="11"/>
        <v>137855.72</v>
      </c>
      <c r="I15" s="214">
        <f t="shared" si="11"/>
        <v>129519.68</v>
      </c>
      <c r="J15" s="214">
        <f t="shared" si="11"/>
        <v>8336.04</v>
      </c>
      <c r="K15" s="214">
        <f t="shared" si="11"/>
        <v>138382.08000000002</v>
      </c>
      <c r="L15" s="214">
        <f t="shared" si="11"/>
        <v>130026.03000000001</v>
      </c>
      <c r="M15" s="214">
        <f t="shared" si="11"/>
        <v>8356.050000000001</v>
      </c>
      <c r="N15" s="214">
        <f t="shared" si="2"/>
        <v>72.57999999997264</v>
      </c>
      <c r="O15" s="234">
        <f t="shared" si="3"/>
        <v>72.57999999997264</v>
      </c>
      <c r="P15" s="234">
        <f t="shared" si="4"/>
        <v>0</v>
      </c>
      <c r="Q15" s="234">
        <v>0</v>
      </c>
    </row>
    <row r="16" spans="1:17" s="194" customFormat="1" ht="21.75" customHeight="1">
      <c r="A16" s="215" t="s">
        <v>175</v>
      </c>
      <c r="B16" s="177"/>
      <c r="C16" s="177" t="s">
        <v>11</v>
      </c>
      <c r="D16" s="177" t="s">
        <v>108</v>
      </c>
      <c r="E16" s="214">
        <f t="shared" si="6"/>
        <v>31.869999999999997</v>
      </c>
      <c r="F16" s="214">
        <v>11.87</v>
      </c>
      <c r="G16" s="214">
        <v>20</v>
      </c>
      <c r="H16" s="214">
        <f t="shared" si="7"/>
        <v>6784.46</v>
      </c>
      <c r="I16" s="214">
        <v>6609.86</v>
      </c>
      <c r="J16" s="214">
        <v>174.6</v>
      </c>
      <c r="K16" s="214">
        <f t="shared" si="8"/>
        <v>6811.76</v>
      </c>
      <c r="L16" s="214">
        <v>6617.16</v>
      </c>
      <c r="M16" s="214">
        <v>194.6</v>
      </c>
      <c r="N16" s="214">
        <f t="shared" si="2"/>
        <v>4.569999999999709</v>
      </c>
      <c r="O16" s="234">
        <f t="shared" si="3"/>
        <v>4.569999999999709</v>
      </c>
      <c r="P16" s="234">
        <f t="shared" si="4"/>
        <v>0</v>
      </c>
      <c r="Q16" s="234">
        <v>0</v>
      </c>
    </row>
    <row r="17" spans="1:17" s="194" customFormat="1" ht="21.75" customHeight="1">
      <c r="A17" s="215" t="s">
        <v>176</v>
      </c>
      <c r="B17" s="177"/>
      <c r="C17" s="177" t="s">
        <v>11</v>
      </c>
      <c r="D17" s="177" t="s">
        <v>109</v>
      </c>
      <c r="E17" s="214">
        <f t="shared" si="6"/>
        <v>196.9</v>
      </c>
      <c r="F17" s="214">
        <v>196.9</v>
      </c>
      <c r="G17" s="214">
        <v>0</v>
      </c>
      <c r="H17" s="214">
        <f t="shared" si="7"/>
        <v>62507.189999999995</v>
      </c>
      <c r="I17" s="214">
        <v>60370.27</v>
      </c>
      <c r="J17" s="214">
        <v>2136.92</v>
      </c>
      <c r="K17" s="214">
        <f t="shared" si="8"/>
        <v>62704.09</v>
      </c>
      <c r="L17" s="214">
        <v>60567.17</v>
      </c>
      <c r="M17" s="214">
        <v>2136.92</v>
      </c>
      <c r="N17" s="214">
        <f t="shared" si="2"/>
        <v>0</v>
      </c>
      <c r="O17" s="234">
        <f t="shared" si="3"/>
        <v>0</v>
      </c>
      <c r="P17" s="234">
        <f t="shared" si="4"/>
        <v>0</v>
      </c>
      <c r="Q17" s="234">
        <v>0</v>
      </c>
    </row>
    <row r="18" spans="1:17" s="194" customFormat="1" ht="21.75" customHeight="1">
      <c r="A18" s="215" t="s">
        <v>177</v>
      </c>
      <c r="B18" s="177"/>
      <c r="C18" s="177" t="s">
        <v>11</v>
      </c>
      <c r="D18" s="177" t="s">
        <v>110</v>
      </c>
      <c r="E18" s="214">
        <f t="shared" si="6"/>
        <v>256.5</v>
      </c>
      <c r="F18" s="214">
        <v>256.5</v>
      </c>
      <c r="G18" s="214">
        <v>0</v>
      </c>
      <c r="H18" s="214">
        <f t="shared" si="7"/>
        <v>40885.61</v>
      </c>
      <c r="I18" s="214">
        <v>40189.04</v>
      </c>
      <c r="J18" s="214">
        <v>696.57</v>
      </c>
      <c r="K18" s="214">
        <f t="shared" si="8"/>
        <v>41092.72</v>
      </c>
      <c r="L18" s="214">
        <v>40396.15</v>
      </c>
      <c r="M18" s="214">
        <v>696.57</v>
      </c>
      <c r="N18" s="214">
        <f t="shared" si="2"/>
        <v>49.38999999999942</v>
      </c>
      <c r="O18" s="234">
        <f t="shared" si="3"/>
        <v>49.38999999999942</v>
      </c>
      <c r="P18" s="234">
        <f t="shared" si="4"/>
        <v>0</v>
      </c>
      <c r="Q18" s="234">
        <v>0</v>
      </c>
    </row>
    <row r="19" spans="1:17" s="194" customFormat="1" ht="21.75" customHeight="1">
      <c r="A19" s="215" t="s">
        <v>178</v>
      </c>
      <c r="B19" s="177"/>
      <c r="C19" s="177" t="s">
        <v>11</v>
      </c>
      <c r="D19" s="177" t="s">
        <v>111</v>
      </c>
      <c r="E19" s="214">
        <f t="shared" si="6"/>
        <v>41.58</v>
      </c>
      <c r="F19" s="214">
        <v>41.57</v>
      </c>
      <c r="G19" s="214">
        <v>0.01</v>
      </c>
      <c r="H19" s="214">
        <f t="shared" si="7"/>
        <v>21847.29</v>
      </c>
      <c r="I19" s="214">
        <v>16854.29</v>
      </c>
      <c r="J19" s="214">
        <v>4993</v>
      </c>
      <c r="K19" s="214">
        <f t="shared" si="8"/>
        <v>21888.870000000003</v>
      </c>
      <c r="L19" s="214">
        <v>16895.86</v>
      </c>
      <c r="M19" s="214">
        <v>4993.01</v>
      </c>
      <c r="N19" s="214">
        <f t="shared" si="2"/>
        <v>0</v>
      </c>
      <c r="O19" s="234">
        <f t="shared" si="3"/>
        <v>0</v>
      </c>
      <c r="P19" s="234">
        <f t="shared" si="4"/>
        <v>0</v>
      </c>
      <c r="Q19" s="234">
        <v>0</v>
      </c>
    </row>
    <row r="20" spans="1:17" s="194" customFormat="1" ht="21.75" customHeight="1">
      <c r="A20" s="215" t="s">
        <v>179</v>
      </c>
      <c r="B20" s="177"/>
      <c r="C20" s="177" t="s">
        <v>11</v>
      </c>
      <c r="D20" s="177" t="s">
        <v>112</v>
      </c>
      <c r="E20" s="214">
        <f t="shared" si="6"/>
        <v>72.09</v>
      </c>
      <c r="F20" s="214">
        <v>72.09</v>
      </c>
      <c r="G20" s="214">
        <v>0</v>
      </c>
      <c r="H20" s="214">
        <f t="shared" si="7"/>
        <v>5831.17</v>
      </c>
      <c r="I20" s="214">
        <v>5496.22</v>
      </c>
      <c r="J20" s="214">
        <v>334.95</v>
      </c>
      <c r="K20" s="214">
        <f t="shared" si="8"/>
        <v>5884.639999999999</v>
      </c>
      <c r="L20" s="214">
        <v>5549.69</v>
      </c>
      <c r="M20" s="214">
        <v>334.95</v>
      </c>
      <c r="N20" s="214">
        <f t="shared" si="2"/>
        <v>18.6200000000008</v>
      </c>
      <c r="O20" s="234">
        <f t="shared" si="3"/>
        <v>18.6200000000008</v>
      </c>
      <c r="P20" s="234">
        <f t="shared" si="4"/>
        <v>0</v>
      </c>
      <c r="Q20" s="234">
        <v>0</v>
      </c>
    </row>
    <row r="21" spans="1:17" s="194" customFormat="1" ht="21.75" customHeight="1">
      <c r="A21" s="215" t="s">
        <v>180</v>
      </c>
      <c r="B21" s="177"/>
      <c r="C21" s="177" t="s">
        <v>11</v>
      </c>
      <c r="D21" s="177" t="s">
        <v>113</v>
      </c>
      <c r="E21" s="214">
        <f>SUM(E22:E23)</f>
        <v>0</v>
      </c>
      <c r="F21" s="214">
        <f aca="true" t="shared" si="12" ref="F21:M21">SUM(F22:F23)</f>
        <v>0</v>
      </c>
      <c r="G21" s="214">
        <f t="shared" si="12"/>
        <v>0</v>
      </c>
      <c r="H21" s="214">
        <f t="shared" si="12"/>
        <v>1177.7199999999998</v>
      </c>
      <c r="I21" s="214">
        <f t="shared" si="12"/>
        <v>1097.7199999999998</v>
      </c>
      <c r="J21" s="214">
        <f t="shared" si="12"/>
        <v>80</v>
      </c>
      <c r="K21" s="214">
        <f t="shared" si="12"/>
        <v>1177.7199999999998</v>
      </c>
      <c r="L21" s="214">
        <f t="shared" si="12"/>
        <v>1097.7199999999998</v>
      </c>
      <c r="M21" s="214">
        <f t="shared" si="12"/>
        <v>80</v>
      </c>
      <c r="N21" s="214">
        <f t="shared" si="2"/>
        <v>0</v>
      </c>
      <c r="O21" s="234">
        <f t="shared" si="3"/>
        <v>0</v>
      </c>
      <c r="P21" s="234">
        <f t="shared" si="4"/>
        <v>0</v>
      </c>
      <c r="Q21" s="234">
        <v>0</v>
      </c>
    </row>
    <row r="22" spans="1:17" s="194" customFormat="1" ht="21.75" customHeight="1">
      <c r="A22" s="215" t="s">
        <v>181</v>
      </c>
      <c r="B22" s="177"/>
      <c r="C22" s="177" t="s">
        <v>11</v>
      </c>
      <c r="D22" s="177" t="s">
        <v>114</v>
      </c>
      <c r="E22" s="214">
        <f t="shared" si="6"/>
        <v>0</v>
      </c>
      <c r="F22" s="214">
        <v>0</v>
      </c>
      <c r="G22" s="214">
        <v>0</v>
      </c>
      <c r="H22" s="214">
        <f t="shared" si="7"/>
        <v>1158.87</v>
      </c>
      <c r="I22" s="214">
        <v>1078.87</v>
      </c>
      <c r="J22" s="214">
        <v>80</v>
      </c>
      <c r="K22" s="214">
        <f t="shared" si="8"/>
        <v>1158.87</v>
      </c>
      <c r="L22" s="214">
        <v>1078.87</v>
      </c>
      <c r="M22" s="214">
        <v>80</v>
      </c>
      <c r="N22" s="214">
        <f t="shared" si="2"/>
        <v>0</v>
      </c>
      <c r="O22" s="234">
        <f t="shared" si="3"/>
        <v>0</v>
      </c>
      <c r="P22" s="234">
        <f t="shared" si="4"/>
        <v>0</v>
      </c>
      <c r="Q22" s="234">
        <v>0</v>
      </c>
    </row>
    <row r="23" spans="1:17" s="194" customFormat="1" ht="21.75" customHeight="1">
      <c r="A23" s="215" t="s">
        <v>182</v>
      </c>
      <c r="B23" s="177"/>
      <c r="C23" s="177" t="s">
        <v>11</v>
      </c>
      <c r="D23" s="177" t="s">
        <v>115</v>
      </c>
      <c r="E23" s="214">
        <f t="shared" si="6"/>
        <v>0</v>
      </c>
      <c r="F23" s="214">
        <v>0</v>
      </c>
      <c r="G23" s="214">
        <v>0</v>
      </c>
      <c r="H23" s="214">
        <f t="shared" si="7"/>
        <v>18.85</v>
      </c>
      <c r="I23" s="214">
        <v>18.85</v>
      </c>
      <c r="J23" s="214">
        <v>0</v>
      </c>
      <c r="K23" s="214">
        <f t="shared" si="8"/>
        <v>18.85</v>
      </c>
      <c r="L23" s="214">
        <v>18.85</v>
      </c>
      <c r="M23" s="214">
        <v>0</v>
      </c>
      <c r="N23" s="214">
        <f t="shared" si="2"/>
        <v>0</v>
      </c>
      <c r="O23" s="234">
        <f t="shared" si="3"/>
        <v>0</v>
      </c>
      <c r="P23" s="234">
        <f t="shared" si="4"/>
        <v>0</v>
      </c>
      <c r="Q23" s="234">
        <v>0</v>
      </c>
    </row>
    <row r="24" spans="1:17" s="194" customFormat="1" ht="21.75" customHeight="1">
      <c r="A24" s="215" t="s">
        <v>183</v>
      </c>
      <c r="B24" s="177"/>
      <c r="C24" s="177" t="s">
        <v>11</v>
      </c>
      <c r="D24" s="177" t="s">
        <v>116</v>
      </c>
      <c r="E24" s="214">
        <f>E25</f>
        <v>0.37</v>
      </c>
      <c r="F24" s="214">
        <f aca="true" t="shared" si="13" ref="F24:M24">F25</f>
        <v>0.37</v>
      </c>
      <c r="G24" s="214">
        <f t="shared" si="13"/>
        <v>0</v>
      </c>
      <c r="H24" s="214">
        <f t="shared" si="13"/>
        <v>309.99</v>
      </c>
      <c r="I24" s="214">
        <f t="shared" si="13"/>
        <v>309.99</v>
      </c>
      <c r="J24" s="214">
        <f t="shared" si="13"/>
        <v>0</v>
      </c>
      <c r="K24" s="214">
        <f t="shared" si="13"/>
        <v>310.36</v>
      </c>
      <c r="L24" s="214">
        <f t="shared" si="13"/>
        <v>310.36</v>
      </c>
      <c r="M24" s="214">
        <f t="shared" si="13"/>
        <v>0</v>
      </c>
      <c r="N24" s="214">
        <f t="shared" si="2"/>
        <v>0</v>
      </c>
      <c r="O24" s="234">
        <f t="shared" si="3"/>
        <v>0</v>
      </c>
      <c r="P24" s="234">
        <f t="shared" si="4"/>
        <v>0</v>
      </c>
      <c r="Q24" s="234">
        <v>0</v>
      </c>
    </row>
    <row r="25" spans="1:17" s="194" customFormat="1" ht="21.75" customHeight="1">
      <c r="A25" s="215" t="s">
        <v>184</v>
      </c>
      <c r="B25" s="177"/>
      <c r="C25" s="177" t="s">
        <v>11</v>
      </c>
      <c r="D25" s="177" t="s">
        <v>117</v>
      </c>
      <c r="E25" s="214">
        <f t="shared" si="6"/>
        <v>0.37</v>
      </c>
      <c r="F25" s="214">
        <v>0.37</v>
      </c>
      <c r="G25" s="214">
        <v>0</v>
      </c>
      <c r="H25" s="214">
        <f t="shared" si="7"/>
        <v>309.99</v>
      </c>
      <c r="I25" s="214">
        <v>309.99</v>
      </c>
      <c r="J25" s="214">
        <v>0</v>
      </c>
      <c r="K25" s="214">
        <f t="shared" si="8"/>
        <v>310.36</v>
      </c>
      <c r="L25" s="214">
        <v>310.36</v>
      </c>
      <c r="M25" s="214">
        <v>0</v>
      </c>
      <c r="N25" s="214">
        <f t="shared" si="2"/>
        <v>0</v>
      </c>
      <c r="O25" s="234">
        <f t="shared" si="3"/>
        <v>0</v>
      </c>
      <c r="P25" s="234">
        <f t="shared" si="4"/>
        <v>0</v>
      </c>
      <c r="Q25" s="234">
        <v>0</v>
      </c>
    </row>
    <row r="26" spans="1:17" s="194" customFormat="1" ht="21.75" customHeight="1">
      <c r="A26" s="215" t="s">
        <v>185</v>
      </c>
      <c r="B26" s="177"/>
      <c r="C26" s="177" t="s">
        <v>11</v>
      </c>
      <c r="D26" s="177" t="s">
        <v>118</v>
      </c>
      <c r="E26" s="214">
        <f>E27</f>
        <v>0</v>
      </c>
      <c r="F26" s="214">
        <f aca="true" t="shared" si="14" ref="F26:M26">F27</f>
        <v>0</v>
      </c>
      <c r="G26" s="214">
        <f t="shared" si="14"/>
        <v>0</v>
      </c>
      <c r="H26" s="214">
        <f t="shared" si="14"/>
        <v>436.33</v>
      </c>
      <c r="I26" s="214">
        <f t="shared" si="14"/>
        <v>436.33</v>
      </c>
      <c r="J26" s="214">
        <f t="shared" si="14"/>
        <v>0</v>
      </c>
      <c r="K26" s="214">
        <f t="shared" si="14"/>
        <v>436.33</v>
      </c>
      <c r="L26" s="214">
        <f t="shared" si="14"/>
        <v>436.33</v>
      </c>
      <c r="M26" s="214">
        <f t="shared" si="14"/>
        <v>0</v>
      </c>
      <c r="N26" s="214">
        <f t="shared" si="2"/>
        <v>0</v>
      </c>
      <c r="O26" s="234">
        <f t="shared" si="3"/>
        <v>0</v>
      </c>
      <c r="P26" s="234">
        <f t="shared" si="4"/>
        <v>0</v>
      </c>
      <c r="Q26" s="234">
        <v>0</v>
      </c>
    </row>
    <row r="27" spans="1:17" s="194" customFormat="1" ht="21.75" customHeight="1">
      <c r="A27" s="215" t="s">
        <v>186</v>
      </c>
      <c r="B27" s="177"/>
      <c r="C27" s="177" t="s">
        <v>11</v>
      </c>
      <c r="D27" s="177" t="s">
        <v>119</v>
      </c>
      <c r="E27" s="214">
        <f t="shared" si="6"/>
        <v>0</v>
      </c>
      <c r="F27" s="214">
        <v>0</v>
      </c>
      <c r="G27" s="214">
        <v>0</v>
      </c>
      <c r="H27" s="214">
        <f t="shared" si="7"/>
        <v>436.33</v>
      </c>
      <c r="I27" s="214">
        <v>436.33</v>
      </c>
      <c r="J27" s="214">
        <v>0</v>
      </c>
      <c r="K27" s="214">
        <f t="shared" si="8"/>
        <v>436.33</v>
      </c>
      <c r="L27" s="214">
        <v>436.33</v>
      </c>
      <c r="M27" s="214">
        <v>0</v>
      </c>
      <c r="N27" s="214">
        <f t="shared" si="2"/>
        <v>0</v>
      </c>
      <c r="O27" s="234">
        <f t="shared" si="3"/>
        <v>0</v>
      </c>
      <c r="P27" s="234">
        <f t="shared" si="4"/>
        <v>0</v>
      </c>
      <c r="Q27" s="234">
        <v>0</v>
      </c>
    </row>
    <row r="28" spans="1:17" s="194" customFormat="1" ht="21.75" customHeight="1">
      <c r="A28" s="215" t="s">
        <v>187</v>
      </c>
      <c r="B28" s="177"/>
      <c r="C28" s="177" t="s">
        <v>11</v>
      </c>
      <c r="D28" s="177" t="s">
        <v>120</v>
      </c>
      <c r="E28" s="214">
        <f>SUM(E29:E30)</f>
        <v>14.22</v>
      </c>
      <c r="F28" s="214">
        <f aca="true" t="shared" si="15" ref="F28:M28">SUM(F29:F30)</f>
        <v>14.22</v>
      </c>
      <c r="G28" s="214">
        <f t="shared" si="15"/>
        <v>0</v>
      </c>
      <c r="H28" s="214">
        <f t="shared" si="15"/>
        <v>2669.61</v>
      </c>
      <c r="I28" s="214">
        <f t="shared" si="15"/>
        <v>1871.29</v>
      </c>
      <c r="J28" s="214">
        <f t="shared" si="15"/>
        <v>798.32</v>
      </c>
      <c r="K28" s="214">
        <f t="shared" si="15"/>
        <v>2683.83</v>
      </c>
      <c r="L28" s="214">
        <f t="shared" si="15"/>
        <v>1885.51</v>
      </c>
      <c r="M28" s="214">
        <f t="shared" si="15"/>
        <v>798.32</v>
      </c>
      <c r="N28" s="214">
        <f t="shared" si="2"/>
        <v>0</v>
      </c>
      <c r="O28" s="234">
        <f t="shared" si="3"/>
        <v>0</v>
      </c>
      <c r="P28" s="234">
        <f t="shared" si="4"/>
        <v>0</v>
      </c>
      <c r="Q28" s="234">
        <v>0</v>
      </c>
    </row>
    <row r="29" spans="1:17" s="194" customFormat="1" ht="21.75" customHeight="1">
      <c r="A29" s="215" t="s">
        <v>188</v>
      </c>
      <c r="B29" s="177"/>
      <c r="C29" s="177" t="s">
        <v>11</v>
      </c>
      <c r="D29" s="177" t="s">
        <v>121</v>
      </c>
      <c r="E29" s="214">
        <f t="shared" si="6"/>
        <v>0</v>
      </c>
      <c r="F29" s="214">
        <v>0</v>
      </c>
      <c r="G29" s="214">
        <v>0</v>
      </c>
      <c r="H29" s="214">
        <f t="shared" si="7"/>
        <v>150</v>
      </c>
      <c r="I29" s="214">
        <v>0</v>
      </c>
      <c r="J29" s="214">
        <v>150</v>
      </c>
      <c r="K29" s="214">
        <f t="shared" si="8"/>
        <v>150</v>
      </c>
      <c r="L29" s="214">
        <v>0</v>
      </c>
      <c r="M29" s="214">
        <v>150</v>
      </c>
      <c r="N29" s="214">
        <f t="shared" si="2"/>
        <v>0</v>
      </c>
      <c r="O29" s="234">
        <f t="shared" si="3"/>
        <v>0</v>
      </c>
      <c r="P29" s="234">
        <f t="shared" si="4"/>
        <v>0</v>
      </c>
      <c r="Q29" s="234">
        <v>0</v>
      </c>
    </row>
    <row r="30" spans="1:17" s="194" customFormat="1" ht="21.75" customHeight="1">
      <c r="A30" s="215" t="s">
        <v>189</v>
      </c>
      <c r="B30" s="177"/>
      <c r="C30" s="177" t="s">
        <v>11</v>
      </c>
      <c r="D30" s="177" t="s">
        <v>122</v>
      </c>
      <c r="E30" s="214">
        <f t="shared" si="6"/>
        <v>14.22</v>
      </c>
      <c r="F30" s="214">
        <v>14.22</v>
      </c>
      <c r="G30" s="214">
        <v>0</v>
      </c>
      <c r="H30" s="214">
        <f t="shared" si="7"/>
        <v>2519.61</v>
      </c>
      <c r="I30" s="214">
        <v>1871.29</v>
      </c>
      <c r="J30" s="214">
        <v>648.32</v>
      </c>
      <c r="K30" s="214">
        <f t="shared" si="8"/>
        <v>2533.83</v>
      </c>
      <c r="L30" s="214">
        <v>1885.51</v>
      </c>
      <c r="M30" s="214">
        <v>648.32</v>
      </c>
      <c r="N30" s="214">
        <f t="shared" si="2"/>
        <v>0</v>
      </c>
      <c r="O30" s="234">
        <f t="shared" si="3"/>
        <v>0</v>
      </c>
      <c r="P30" s="234">
        <f t="shared" si="4"/>
        <v>0</v>
      </c>
      <c r="Q30" s="234">
        <v>0</v>
      </c>
    </row>
    <row r="31" spans="1:17" s="194" customFormat="1" ht="21.75" customHeight="1">
      <c r="A31" s="215" t="s">
        <v>190</v>
      </c>
      <c r="B31" s="177"/>
      <c r="C31" s="177" t="s">
        <v>11</v>
      </c>
      <c r="D31" s="177" t="s">
        <v>123</v>
      </c>
      <c r="E31" s="214">
        <f>E32</f>
        <v>109.9</v>
      </c>
      <c r="F31" s="214">
        <f aca="true" t="shared" si="16" ref="F31:M31">F32</f>
        <v>105.01</v>
      </c>
      <c r="G31" s="214">
        <f t="shared" si="16"/>
        <v>4.89</v>
      </c>
      <c r="H31" s="214">
        <f t="shared" si="16"/>
        <v>1237.54</v>
      </c>
      <c r="I31" s="214">
        <f t="shared" si="16"/>
        <v>195.63</v>
      </c>
      <c r="J31" s="214">
        <f t="shared" si="16"/>
        <v>1041.91</v>
      </c>
      <c r="K31" s="214">
        <f t="shared" si="16"/>
        <v>1297.3000000000002</v>
      </c>
      <c r="L31" s="214">
        <f t="shared" si="16"/>
        <v>255.39</v>
      </c>
      <c r="M31" s="214">
        <f t="shared" si="16"/>
        <v>1041.91</v>
      </c>
      <c r="N31" s="214">
        <f t="shared" si="2"/>
        <v>50.1400000000001</v>
      </c>
      <c r="O31" s="234">
        <f t="shared" si="3"/>
        <v>45.25</v>
      </c>
      <c r="P31" s="234">
        <f t="shared" si="4"/>
        <v>4.8900000000001</v>
      </c>
      <c r="Q31" s="234">
        <v>0</v>
      </c>
    </row>
    <row r="32" spans="1:17" s="194" customFormat="1" ht="21.75" customHeight="1">
      <c r="A32" s="215" t="s">
        <v>191</v>
      </c>
      <c r="B32" s="177"/>
      <c r="C32" s="177" t="s">
        <v>11</v>
      </c>
      <c r="D32" s="177" t="s">
        <v>124</v>
      </c>
      <c r="E32" s="214">
        <f t="shared" si="6"/>
        <v>109.9</v>
      </c>
      <c r="F32" s="214">
        <v>105.01</v>
      </c>
      <c r="G32" s="214">
        <v>4.89</v>
      </c>
      <c r="H32" s="214">
        <f t="shared" si="7"/>
        <v>1237.54</v>
      </c>
      <c r="I32" s="214">
        <v>195.63</v>
      </c>
      <c r="J32" s="214">
        <v>1041.91</v>
      </c>
      <c r="K32" s="214">
        <f t="shared" si="8"/>
        <v>1297.3000000000002</v>
      </c>
      <c r="L32" s="214">
        <v>255.39</v>
      </c>
      <c r="M32" s="214">
        <v>1041.91</v>
      </c>
      <c r="N32" s="214">
        <f t="shared" si="2"/>
        <v>50.1400000000001</v>
      </c>
      <c r="O32" s="234">
        <f t="shared" si="3"/>
        <v>45.25</v>
      </c>
      <c r="P32" s="234">
        <f t="shared" si="4"/>
        <v>4.8900000000001</v>
      </c>
      <c r="Q32" s="234">
        <v>0</v>
      </c>
    </row>
    <row r="33" spans="1:18" s="194" customFormat="1" ht="21.75" customHeight="1">
      <c r="A33" s="215" t="s">
        <v>192</v>
      </c>
      <c r="B33" s="177"/>
      <c r="C33" s="177" t="s">
        <v>11</v>
      </c>
      <c r="D33" s="177" t="s">
        <v>125</v>
      </c>
      <c r="E33" s="214">
        <f>E34</f>
        <v>0</v>
      </c>
      <c r="F33" s="214">
        <f aca="true" t="shared" si="17" ref="F33:M33">F34</f>
        <v>0</v>
      </c>
      <c r="G33" s="214">
        <f t="shared" si="17"/>
        <v>0</v>
      </c>
      <c r="H33" s="214">
        <f t="shared" si="17"/>
        <v>5</v>
      </c>
      <c r="I33" s="214">
        <f t="shared" si="17"/>
        <v>0</v>
      </c>
      <c r="J33" s="214">
        <f t="shared" si="17"/>
        <v>5</v>
      </c>
      <c r="K33" s="214">
        <f t="shared" si="17"/>
        <v>5</v>
      </c>
      <c r="L33" s="214">
        <f t="shared" si="17"/>
        <v>0</v>
      </c>
      <c r="M33" s="214">
        <f t="shared" si="17"/>
        <v>5</v>
      </c>
      <c r="N33" s="214">
        <f t="shared" si="2"/>
        <v>0</v>
      </c>
      <c r="O33" s="234">
        <f t="shared" si="3"/>
        <v>0</v>
      </c>
      <c r="P33" s="234">
        <f t="shared" si="4"/>
        <v>0</v>
      </c>
      <c r="Q33" s="234">
        <v>0</v>
      </c>
      <c r="R33" s="236"/>
    </row>
    <row r="34" spans="1:17" s="194" customFormat="1" ht="21.75" customHeight="1">
      <c r="A34" s="215" t="s">
        <v>193</v>
      </c>
      <c r="B34" s="177"/>
      <c r="C34" s="177" t="s">
        <v>11</v>
      </c>
      <c r="D34" s="177" t="s">
        <v>126</v>
      </c>
      <c r="E34" s="214">
        <f>E35</f>
        <v>0</v>
      </c>
      <c r="F34" s="214">
        <f aca="true" t="shared" si="18" ref="F34:M34">F35</f>
        <v>0</v>
      </c>
      <c r="G34" s="214">
        <f t="shared" si="18"/>
        <v>0</v>
      </c>
      <c r="H34" s="214">
        <f t="shared" si="18"/>
        <v>5</v>
      </c>
      <c r="I34" s="214">
        <f t="shared" si="18"/>
        <v>0</v>
      </c>
      <c r="J34" s="214">
        <f t="shared" si="18"/>
        <v>5</v>
      </c>
      <c r="K34" s="214">
        <f t="shared" si="18"/>
        <v>5</v>
      </c>
      <c r="L34" s="214">
        <f t="shared" si="18"/>
        <v>0</v>
      </c>
      <c r="M34" s="214">
        <f t="shared" si="18"/>
        <v>5</v>
      </c>
      <c r="N34" s="214">
        <f t="shared" si="2"/>
        <v>0</v>
      </c>
      <c r="O34" s="234">
        <f t="shared" si="3"/>
        <v>0</v>
      </c>
      <c r="P34" s="234">
        <f t="shared" si="4"/>
        <v>0</v>
      </c>
      <c r="Q34" s="234">
        <v>0</v>
      </c>
    </row>
    <row r="35" spans="1:17" s="194" customFormat="1" ht="21.75" customHeight="1">
      <c r="A35" s="215" t="s">
        <v>194</v>
      </c>
      <c r="B35" s="177"/>
      <c r="C35" s="177" t="s">
        <v>11</v>
      </c>
      <c r="D35" s="177" t="s">
        <v>127</v>
      </c>
      <c r="E35" s="214">
        <f t="shared" si="6"/>
        <v>0</v>
      </c>
      <c r="F35" s="214">
        <v>0</v>
      </c>
      <c r="G35" s="214">
        <v>0</v>
      </c>
      <c r="H35" s="214">
        <f t="shared" si="7"/>
        <v>5</v>
      </c>
      <c r="I35" s="214">
        <v>0</v>
      </c>
      <c r="J35" s="214">
        <v>5</v>
      </c>
      <c r="K35" s="214">
        <f t="shared" si="8"/>
        <v>5</v>
      </c>
      <c r="L35" s="214">
        <v>0</v>
      </c>
      <c r="M35" s="214">
        <v>5</v>
      </c>
      <c r="N35" s="214">
        <f t="shared" si="2"/>
        <v>0</v>
      </c>
      <c r="O35" s="234">
        <f t="shared" si="3"/>
        <v>0</v>
      </c>
      <c r="P35" s="234">
        <f t="shared" si="4"/>
        <v>0</v>
      </c>
      <c r="Q35" s="234">
        <v>0</v>
      </c>
    </row>
    <row r="36" spans="1:17" s="194" customFormat="1" ht="21.75" customHeight="1">
      <c r="A36" s="215" t="s">
        <v>195</v>
      </c>
      <c r="B36" s="177"/>
      <c r="C36" s="177" t="s">
        <v>11</v>
      </c>
      <c r="D36" s="177" t="s">
        <v>128</v>
      </c>
      <c r="E36" s="214">
        <f>E37</f>
        <v>0</v>
      </c>
      <c r="F36" s="214">
        <f aca="true" t="shared" si="19" ref="F36:M36">F37</f>
        <v>0</v>
      </c>
      <c r="G36" s="214">
        <f t="shared" si="19"/>
        <v>0</v>
      </c>
      <c r="H36" s="214">
        <f t="shared" si="19"/>
        <v>322.38</v>
      </c>
      <c r="I36" s="214">
        <f t="shared" si="19"/>
        <v>55.38</v>
      </c>
      <c r="J36" s="214">
        <f t="shared" si="19"/>
        <v>267</v>
      </c>
      <c r="K36" s="214">
        <f t="shared" si="19"/>
        <v>322.38</v>
      </c>
      <c r="L36" s="214">
        <f t="shared" si="19"/>
        <v>55.38</v>
      </c>
      <c r="M36" s="214">
        <f t="shared" si="19"/>
        <v>267</v>
      </c>
      <c r="N36" s="214">
        <f t="shared" si="2"/>
        <v>0</v>
      </c>
      <c r="O36" s="234">
        <f t="shared" si="3"/>
        <v>0</v>
      </c>
      <c r="P36" s="234">
        <f t="shared" si="4"/>
        <v>0</v>
      </c>
      <c r="Q36" s="234">
        <v>0</v>
      </c>
    </row>
    <row r="37" spans="1:18" s="194" customFormat="1" ht="21.75" customHeight="1">
      <c r="A37" s="215" t="s">
        <v>196</v>
      </c>
      <c r="B37" s="177"/>
      <c r="C37" s="177" t="s">
        <v>11</v>
      </c>
      <c r="D37" s="177" t="s">
        <v>129</v>
      </c>
      <c r="E37" s="214">
        <f>SUM(E38:E39)</f>
        <v>0</v>
      </c>
      <c r="F37" s="214">
        <f aca="true" t="shared" si="20" ref="F37:M37">SUM(F38:F39)</f>
        <v>0</v>
      </c>
      <c r="G37" s="214">
        <f t="shared" si="20"/>
        <v>0</v>
      </c>
      <c r="H37" s="214">
        <f t="shared" si="20"/>
        <v>322.38</v>
      </c>
      <c r="I37" s="214">
        <f t="shared" si="20"/>
        <v>55.38</v>
      </c>
      <c r="J37" s="214">
        <f t="shared" si="20"/>
        <v>267</v>
      </c>
      <c r="K37" s="214">
        <f t="shared" si="20"/>
        <v>322.38</v>
      </c>
      <c r="L37" s="214">
        <f t="shared" si="20"/>
        <v>55.38</v>
      </c>
      <c r="M37" s="214">
        <f t="shared" si="20"/>
        <v>267</v>
      </c>
      <c r="N37" s="214">
        <f t="shared" si="2"/>
        <v>0</v>
      </c>
      <c r="O37" s="234">
        <f t="shared" si="3"/>
        <v>0</v>
      </c>
      <c r="P37" s="234">
        <f t="shared" si="4"/>
        <v>0</v>
      </c>
      <c r="Q37" s="234">
        <v>0</v>
      </c>
      <c r="R37" s="236"/>
    </row>
    <row r="38" spans="1:17" s="194" customFormat="1" ht="21.75" customHeight="1">
      <c r="A38" s="215" t="s">
        <v>197</v>
      </c>
      <c r="B38" s="177"/>
      <c r="C38" s="177" t="s">
        <v>11</v>
      </c>
      <c r="D38" s="177" t="s">
        <v>130</v>
      </c>
      <c r="E38" s="214">
        <f t="shared" si="6"/>
        <v>0</v>
      </c>
      <c r="F38" s="214">
        <v>0</v>
      </c>
      <c r="G38" s="214">
        <v>0</v>
      </c>
      <c r="H38" s="214">
        <f t="shared" si="7"/>
        <v>267</v>
      </c>
      <c r="I38" s="214">
        <v>0</v>
      </c>
      <c r="J38" s="214">
        <v>267</v>
      </c>
      <c r="K38" s="214">
        <f t="shared" si="8"/>
        <v>267</v>
      </c>
      <c r="L38" s="214">
        <v>0</v>
      </c>
      <c r="M38" s="214">
        <v>267</v>
      </c>
      <c r="N38" s="214">
        <f t="shared" si="2"/>
        <v>0</v>
      </c>
      <c r="O38" s="234">
        <f t="shared" si="3"/>
        <v>0</v>
      </c>
      <c r="P38" s="234">
        <f t="shared" si="4"/>
        <v>0</v>
      </c>
      <c r="Q38" s="234">
        <v>0</v>
      </c>
    </row>
    <row r="39" spans="1:17" s="194" customFormat="1" ht="21.75" customHeight="1">
      <c r="A39" s="215" t="s">
        <v>198</v>
      </c>
      <c r="B39" s="177"/>
      <c r="C39" s="177" t="s">
        <v>11</v>
      </c>
      <c r="D39" s="177" t="s">
        <v>131</v>
      </c>
      <c r="E39" s="214">
        <f t="shared" si="6"/>
        <v>0</v>
      </c>
      <c r="F39" s="214">
        <v>0</v>
      </c>
      <c r="G39" s="214">
        <v>0</v>
      </c>
      <c r="H39" s="214">
        <f t="shared" si="7"/>
        <v>55.38</v>
      </c>
      <c r="I39" s="214">
        <v>55.38</v>
      </c>
      <c r="J39" s="214">
        <v>0</v>
      </c>
      <c r="K39" s="214">
        <f t="shared" si="8"/>
        <v>55.38</v>
      </c>
      <c r="L39" s="214">
        <v>55.38</v>
      </c>
      <c r="M39" s="214">
        <v>0</v>
      </c>
      <c r="N39" s="214">
        <f t="shared" si="2"/>
        <v>0</v>
      </c>
      <c r="O39" s="234">
        <f t="shared" si="3"/>
        <v>0</v>
      </c>
      <c r="P39" s="234">
        <f t="shared" si="4"/>
        <v>0</v>
      </c>
      <c r="Q39" s="234">
        <v>0</v>
      </c>
    </row>
    <row r="40" spans="1:18" s="194" customFormat="1" ht="21.75" customHeight="1">
      <c r="A40" s="215" t="s">
        <v>199</v>
      </c>
      <c r="B40" s="177"/>
      <c r="C40" s="177" t="s">
        <v>11</v>
      </c>
      <c r="D40" s="177" t="s">
        <v>132</v>
      </c>
      <c r="E40" s="214">
        <f>E41+E46</f>
        <v>130.66</v>
      </c>
      <c r="F40" s="214">
        <f aca="true" t="shared" si="21" ref="F40:M40">F41+F46</f>
        <v>130.66</v>
      </c>
      <c r="G40" s="214">
        <f t="shared" si="21"/>
        <v>0</v>
      </c>
      <c r="H40" s="214">
        <f t="shared" si="21"/>
        <v>15945.630000000001</v>
      </c>
      <c r="I40" s="214">
        <f t="shared" si="21"/>
        <v>15945.630000000001</v>
      </c>
      <c r="J40" s="214">
        <f t="shared" si="21"/>
        <v>0</v>
      </c>
      <c r="K40" s="214">
        <f t="shared" si="21"/>
        <v>15978.679999999998</v>
      </c>
      <c r="L40" s="214">
        <f t="shared" si="21"/>
        <v>15978.679999999998</v>
      </c>
      <c r="M40" s="214">
        <f t="shared" si="21"/>
        <v>0</v>
      </c>
      <c r="N40" s="214">
        <f t="shared" si="2"/>
        <v>97.6100000000024</v>
      </c>
      <c r="O40" s="234">
        <f t="shared" si="3"/>
        <v>97.6100000000024</v>
      </c>
      <c r="P40" s="234">
        <f t="shared" si="4"/>
        <v>0</v>
      </c>
      <c r="Q40" s="234">
        <v>0</v>
      </c>
      <c r="R40" s="236"/>
    </row>
    <row r="41" spans="1:17" s="194" customFormat="1" ht="21.75" customHeight="1">
      <c r="A41" s="215" t="s">
        <v>200</v>
      </c>
      <c r="B41" s="177"/>
      <c r="C41" s="177" t="s">
        <v>11</v>
      </c>
      <c r="D41" s="177" t="s">
        <v>133</v>
      </c>
      <c r="E41" s="214">
        <f>SUM(E42:E45)</f>
        <v>124.77</v>
      </c>
      <c r="F41" s="214">
        <f aca="true" t="shared" si="22" ref="F41:M41">SUM(F42:F45)</f>
        <v>124.77</v>
      </c>
      <c r="G41" s="214">
        <f t="shared" si="22"/>
        <v>0</v>
      </c>
      <c r="H41" s="214">
        <f t="shared" si="22"/>
        <v>15490.37</v>
      </c>
      <c r="I41" s="214">
        <f t="shared" si="22"/>
        <v>15490.37</v>
      </c>
      <c r="J41" s="214">
        <f t="shared" si="22"/>
        <v>0</v>
      </c>
      <c r="K41" s="214">
        <f t="shared" si="22"/>
        <v>15518.359999999999</v>
      </c>
      <c r="L41" s="214">
        <f t="shared" si="22"/>
        <v>15518.359999999999</v>
      </c>
      <c r="M41" s="214">
        <f t="shared" si="22"/>
        <v>0</v>
      </c>
      <c r="N41" s="214">
        <f aca="true" t="shared" si="23" ref="N41:N65">SUM(O41:Q41)</f>
        <v>96.78000000000247</v>
      </c>
      <c r="O41" s="234">
        <f aca="true" t="shared" si="24" ref="O41:O65">F41+I41-L41</f>
        <v>96.78000000000247</v>
      </c>
      <c r="P41" s="234">
        <f aca="true" t="shared" si="25" ref="P41:P65">G41+J41-M41</f>
        <v>0</v>
      </c>
      <c r="Q41" s="234">
        <v>0</v>
      </c>
    </row>
    <row r="42" spans="1:17" s="194" customFormat="1" ht="21.75" customHeight="1">
      <c r="A42" s="215" t="s">
        <v>201</v>
      </c>
      <c r="B42" s="177"/>
      <c r="C42" s="177" t="s">
        <v>11</v>
      </c>
      <c r="D42" s="177" t="s">
        <v>134</v>
      </c>
      <c r="E42" s="214">
        <f aca="true" t="shared" si="26" ref="E42:E65">SUM(F42:G42)</f>
        <v>0</v>
      </c>
      <c r="F42" s="214">
        <v>0</v>
      </c>
      <c r="G42" s="214">
        <v>0</v>
      </c>
      <c r="H42" s="214">
        <f t="shared" si="7"/>
        <v>23.16</v>
      </c>
      <c r="I42" s="214">
        <v>23.16</v>
      </c>
      <c r="J42" s="214">
        <v>0</v>
      </c>
      <c r="K42" s="214">
        <f t="shared" si="8"/>
        <v>23.16</v>
      </c>
      <c r="L42" s="214">
        <v>23.16</v>
      </c>
      <c r="M42" s="214">
        <v>0</v>
      </c>
      <c r="N42" s="214">
        <f t="shared" si="23"/>
        <v>0</v>
      </c>
      <c r="O42" s="234">
        <f t="shared" si="24"/>
        <v>0</v>
      </c>
      <c r="P42" s="234">
        <f t="shared" si="25"/>
        <v>0</v>
      </c>
      <c r="Q42" s="234">
        <v>0</v>
      </c>
    </row>
    <row r="43" spans="1:17" s="194" customFormat="1" ht="21.75" customHeight="1">
      <c r="A43" s="215" t="s">
        <v>202</v>
      </c>
      <c r="B43" s="177"/>
      <c r="C43" s="177" t="s">
        <v>11</v>
      </c>
      <c r="D43" s="177" t="s">
        <v>135</v>
      </c>
      <c r="E43" s="214">
        <f t="shared" si="26"/>
        <v>0.88</v>
      </c>
      <c r="F43" s="214">
        <v>0.88</v>
      </c>
      <c r="G43" s="214">
        <v>0</v>
      </c>
      <c r="H43" s="214">
        <f t="shared" si="7"/>
        <v>2108.43</v>
      </c>
      <c r="I43" s="214">
        <v>2108.43</v>
      </c>
      <c r="J43" s="214">
        <v>0</v>
      </c>
      <c r="K43" s="214">
        <f t="shared" si="8"/>
        <v>2109.07</v>
      </c>
      <c r="L43" s="214">
        <v>2109.07</v>
      </c>
      <c r="M43" s="214">
        <v>0</v>
      </c>
      <c r="N43" s="214">
        <f t="shared" si="23"/>
        <v>0.23999999999978172</v>
      </c>
      <c r="O43" s="234">
        <f t="shared" si="24"/>
        <v>0.23999999999978172</v>
      </c>
      <c r="P43" s="234">
        <f t="shared" si="25"/>
        <v>0</v>
      </c>
      <c r="Q43" s="234">
        <v>0</v>
      </c>
    </row>
    <row r="44" spans="1:17" s="194" customFormat="1" ht="21.75" customHeight="1">
      <c r="A44" s="215" t="s">
        <v>203</v>
      </c>
      <c r="B44" s="177"/>
      <c r="C44" s="177" t="s">
        <v>11</v>
      </c>
      <c r="D44" s="177" t="s">
        <v>136</v>
      </c>
      <c r="E44" s="214">
        <f t="shared" si="26"/>
        <v>123.89</v>
      </c>
      <c r="F44" s="214">
        <v>123.89</v>
      </c>
      <c r="G44" s="214">
        <v>0</v>
      </c>
      <c r="H44" s="214">
        <f t="shared" si="7"/>
        <v>12727.79</v>
      </c>
      <c r="I44" s="214">
        <v>12727.79</v>
      </c>
      <c r="J44" s="214">
        <v>0</v>
      </c>
      <c r="K44" s="214">
        <f t="shared" si="8"/>
        <v>12755.14</v>
      </c>
      <c r="L44" s="214">
        <v>12755.14</v>
      </c>
      <c r="M44" s="214">
        <v>0</v>
      </c>
      <c r="N44" s="214">
        <f t="shared" si="23"/>
        <v>96.54000000000087</v>
      </c>
      <c r="O44" s="234">
        <f t="shared" si="24"/>
        <v>96.54000000000087</v>
      </c>
      <c r="P44" s="234">
        <f t="shared" si="25"/>
        <v>0</v>
      </c>
      <c r="Q44" s="234">
        <v>0</v>
      </c>
    </row>
    <row r="45" spans="1:17" s="194" customFormat="1" ht="21.75" customHeight="1">
      <c r="A45" s="215" t="s">
        <v>204</v>
      </c>
      <c r="B45" s="177"/>
      <c r="C45" s="177" t="s">
        <v>11</v>
      </c>
      <c r="D45" s="177" t="s">
        <v>137</v>
      </c>
      <c r="E45" s="214">
        <f t="shared" si="26"/>
        <v>0</v>
      </c>
      <c r="F45" s="214">
        <v>0</v>
      </c>
      <c r="G45" s="214">
        <v>0</v>
      </c>
      <c r="H45" s="214">
        <f t="shared" si="7"/>
        <v>630.99</v>
      </c>
      <c r="I45" s="214">
        <v>630.99</v>
      </c>
      <c r="J45" s="214">
        <v>0</v>
      </c>
      <c r="K45" s="214">
        <f t="shared" si="8"/>
        <v>630.99</v>
      </c>
      <c r="L45" s="214">
        <v>630.99</v>
      </c>
      <c r="M45" s="214">
        <v>0</v>
      </c>
      <c r="N45" s="214">
        <f t="shared" si="23"/>
        <v>0</v>
      </c>
      <c r="O45" s="234">
        <f t="shared" si="24"/>
        <v>0</v>
      </c>
      <c r="P45" s="234">
        <f t="shared" si="25"/>
        <v>0</v>
      </c>
      <c r="Q45" s="234">
        <v>0</v>
      </c>
    </row>
    <row r="46" spans="1:17" s="194" customFormat="1" ht="21.75" customHeight="1">
      <c r="A46" s="215" t="s">
        <v>205</v>
      </c>
      <c r="B46" s="177"/>
      <c r="C46" s="177" t="s">
        <v>11</v>
      </c>
      <c r="D46" s="177" t="s">
        <v>138</v>
      </c>
      <c r="E46" s="214">
        <f>E47</f>
        <v>5.89</v>
      </c>
      <c r="F46" s="214">
        <f aca="true" t="shared" si="27" ref="F46:M46">F47</f>
        <v>5.89</v>
      </c>
      <c r="G46" s="214">
        <f t="shared" si="27"/>
        <v>0</v>
      </c>
      <c r="H46" s="214">
        <f t="shared" si="27"/>
        <v>455.26</v>
      </c>
      <c r="I46" s="214">
        <f t="shared" si="27"/>
        <v>455.26</v>
      </c>
      <c r="J46" s="214">
        <f t="shared" si="27"/>
        <v>0</v>
      </c>
      <c r="K46" s="214">
        <f t="shared" si="27"/>
        <v>460.32</v>
      </c>
      <c r="L46" s="214">
        <f t="shared" si="27"/>
        <v>460.32</v>
      </c>
      <c r="M46" s="214">
        <f t="shared" si="27"/>
        <v>0</v>
      </c>
      <c r="N46" s="214">
        <f t="shared" si="23"/>
        <v>0.8299999999999841</v>
      </c>
      <c r="O46" s="234">
        <f t="shared" si="24"/>
        <v>0.8299999999999841</v>
      </c>
      <c r="P46" s="234">
        <f t="shared" si="25"/>
        <v>0</v>
      </c>
      <c r="Q46" s="234">
        <v>0</v>
      </c>
    </row>
    <row r="47" spans="1:17" s="194" customFormat="1" ht="21.75" customHeight="1">
      <c r="A47" s="215" t="s">
        <v>206</v>
      </c>
      <c r="B47" s="177"/>
      <c r="C47" s="177" t="s">
        <v>11</v>
      </c>
      <c r="D47" s="177" t="s">
        <v>139</v>
      </c>
      <c r="E47" s="214">
        <f t="shared" si="26"/>
        <v>5.89</v>
      </c>
      <c r="F47" s="214">
        <v>5.89</v>
      </c>
      <c r="G47" s="214">
        <v>0</v>
      </c>
      <c r="H47" s="214">
        <f t="shared" si="7"/>
        <v>455.26</v>
      </c>
      <c r="I47" s="214">
        <v>455.26</v>
      </c>
      <c r="J47" s="214">
        <v>0</v>
      </c>
      <c r="K47" s="214">
        <f t="shared" si="8"/>
        <v>460.32</v>
      </c>
      <c r="L47" s="214">
        <v>460.32</v>
      </c>
      <c r="M47" s="214">
        <v>0</v>
      </c>
      <c r="N47" s="214">
        <f t="shared" si="23"/>
        <v>0.8299999999999841</v>
      </c>
      <c r="O47" s="234">
        <f t="shared" si="24"/>
        <v>0.8299999999999841</v>
      </c>
      <c r="P47" s="234">
        <f t="shared" si="25"/>
        <v>0</v>
      </c>
      <c r="Q47" s="234">
        <v>0</v>
      </c>
    </row>
    <row r="48" spans="1:18" s="194" customFormat="1" ht="21.75" customHeight="1">
      <c r="A48" s="215" t="s">
        <v>207</v>
      </c>
      <c r="B48" s="177"/>
      <c r="C48" s="177" t="s">
        <v>11</v>
      </c>
      <c r="D48" s="177" t="s">
        <v>140</v>
      </c>
      <c r="E48" s="214">
        <f>E49</f>
        <v>136.87</v>
      </c>
      <c r="F48" s="214">
        <f aca="true" t="shared" si="28" ref="F48:M48">F49</f>
        <v>136.87</v>
      </c>
      <c r="G48" s="214">
        <f t="shared" si="28"/>
        <v>0</v>
      </c>
      <c r="H48" s="214">
        <f t="shared" si="28"/>
        <v>6809.7</v>
      </c>
      <c r="I48" s="214">
        <f t="shared" si="28"/>
        <v>6809.7</v>
      </c>
      <c r="J48" s="214">
        <f t="shared" si="28"/>
        <v>0</v>
      </c>
      <c r="K48" s="214">
        <f t="shared" si="28"/>
        <v>6911.250000000001</v>
      </c>
      <c r="L48" s="214">
        <f t="shared" si="28"/>
        <v>6911.250000000001</v>
      </c>
      <c r="M48" s="214">
        <f t="shared" si="28"/>
        <v>0</v>
      </c>
      <c r="N48" s="214">
        <f t="shared" si="23"/>
        <v>35.3199999999988</v>
      </c>
      <c r="O48" s="234">
        <f t="shared" si="24"/>
        <v>35.3199999999988</v>
      </c>
      <c r="P48" s="234">
        <f t="shared" si="25"/>
        <v>0</v>
      </c>
      <c r="Q48" s="234">
        <v>0</v>
      </c>
      <c r="R48" s="236"/>
    </row>
    <row r="49" spans="1:17" s="194" customFormat="1" ht="21.75" customHeight="1">
      <c r="A49" s="215" t="s">
        <v>208</v>
      </c>
      <c r="B49" s="177"/>
      <c r="C49" s="177" t="s">
        <v>11</v>
      </c>
      <c r="D49" s="177" t="s">
        <v>141</v>
      </c>
      <c r="E49" s="214">
        <f>SUM(E50:E53)</f>
        <v>136.87</v>
      </c>
      <c r="F49" s="214">
        <f aca="true" t="shared" si="29" ref="F49:M49">SUM(F50:F53)</f>
        <v>136.87</v>
      </c>
      <c r="G49" s="214">
        <f t="shared" si="29"/>
        <v>0</v>
      </c>
      <c r="H49" s="214">
        <f t="shared" si="29"/>
        <v>6809.7</v>
      </c>
      <c r="I49" s="214">
        <f t="shared" si="29"/>
        <v>6809.7</v>
      </c>
      <c r="J49" s="214">
        <f t="shared" si="29"/>
        <v>0</v>
      </c>
      <c r="K49" s="214">
        <f t="shared" si="29"/>
        <v>6911.250000000001</v>
      </c>
      <c r="L49" s="214">
        <f t="shared" si="29"/>
        <v>6911.250000000001</v>
      </c>
      <c r="M49" s="214">
        <f t="shared" si="29"/>
        <v>0</v>
      </c>
      <c r="N49" s="214">
        <f t="shared" si="23"/>
        <v>35.3199999999988</v>
      </c>
      <c r="O49" s="234">
        <f t="shared" si="24"/>
        <v>35.3199999999988</v>
      </c>
      <c r="P49" s="234">
        <f t="shared" si="25"/>
        <v>0</v>
      </c>
      <c r="Q49" s="234">
        <v>0</v>
      </c>
    </row>
    <row r="50" spans="1:17" s="194" customFormat="1" ht="21.75" customHeight="1">
      <c r="A50" s="215" t="s">
        <v>209</v>
      </c>
      <c r="B50" s="177"/>
      <c r="C50" s="177" t="s">
        <v>11</v>
      </c>
      <c r="D50" s="177" t="s">
        <v>142</v>
      </c>
      <c r="E50" s="214">
        <f t="shared" si="26"/>
        <v>0</v>
      </c>
      <c r="F50" s="214">
        <v>0</v>
      </c>
      <c r="G50" s="214">
        <v>0</v>
      </c>
      <c r="H50" s="214">
        <f t="shared" si="7"/>
        <v>7.63</v>
      </c>
      <c r="I50" s="214">
        <v>7.63</v>
      </c>
      <c r="J50" s="214">
        <v>0</v>
      </c>
      <c r="K50" s="214">
        <f t="shared" si="8"/>
        <v>7.63</v>
      </c>
      <c r="L50" s="214">
        <v>7.63</v>
      </c>
      <c r="M50" s="214">
        <v>0</v>
      </c>
      <c r="N50" s="214">
        <f t="shared" si="23"/>
        <v>0</v>
      </c>
      <c r="O50" s="234">
        <f t="shared" si="24"/>
        <v>0</v>
      </c>
      <c r="P50" s="234">
        <f t="shared" si="25"/>
        <v>0</v>
      </c>
      <c r="Q50" s="234">
        <v>0</v>
      </c>
    </row>
    <row r="51" spans="1:17" s="194" customFormat="1" ht="21.75" customHeight="1">
      <c r="A51" s="215" t="s">
        <v>210</v>
      </c>
      <c r="B51" s="177"/>
      <c r="C51" s="177" t="s">
        <v>11</v>
      </c>
      <c r="D51" s="177" t="s">
        <v>143</v>
      </c>
      <c r="E51" s="214">
        <f t="shared" si="26"/>
        <v>40.71</v>
      </c>
      <c r="F51" s="214">
        <v>40.71</v>
      </c>
      <c r="G51" s="214">
        <v>0</v>
      </c>
      <c r="H51" s="214">
        <f t="shared" si="7"/>
        <v>4218.4</v>
      </c>
      <c r="I51" s="214">
        <v>4218.4</v>
      </c>
      <c r="J51" s="214">
        <v>0</v>
      </c>
      <c r="K51" s="214">
        <f t="shared" si="8"/>
        <v>4258.18</v>
      </c>
      <c r="L51" s="214">
        <v>4258.18</v>
      </c>
      <c r="M51" s="214">
        <v>0</v>
      </c>
      <c r="N51" s="214">
        <f t="shared" si="23"/>
        <v>0.9299999999993815</v>
      </c>
      <c r="O51" s="234">
        <f t="shared" si="24"/>
        <v>0.9299999999993815</v>
      </c>
      <c r="P51" s="234">
        <f t="shared" si="25"/>
        <v>0</v>
      </c>
      <c r="Q51" s="234">
        <v>0</v>
      </c>
    </row>
    <row r="52" spans="1:17" s="194" customFormat="1" ht="21.75" customHeight="1">
      <c r="A52" s="215" t="s">
        <v>211</v>
      </c>
      <c r="B52" s="177"/>
      <c r="C52" s="177" t="s">
        <v>11</v>
      </c>
      <c r="D52" s="177" t="s">
        <v>144</v>
      </c>
      <c r="E52" s="214">
        <f t="shared" si="26"/>
        <v>60.5</v>
      </c>
      <c r="F52" s="214">
        <v>60.5</v>
      </c>
      <c r="G52" s="214">
        <v>0</v>
      </c>
      <c r="H52" s="214">
        <f t="shared" si="7"/>
        <v>2438.63</v>
      </c>
      <c r="I52" s="214">
        <v>2438.63</v>
      </c>
      <c r="J52" s="214">
        <v>0</v>
      </c>
      <c r="K52" s="214">
        <f t="shared" si="8"/>
        <v>2484.67</v>
      </c>
      <c r="L52" s="214">
        <v>2484.67</v>
      </c>
      <c r="M52" s="214">
        <v>0</v>
      </c>
      <c r="N52" s="214">
        <f t="shared" si="23"/>
        <v>14.460000000000036</v>
      </c>
      <c r="O52" s="234">
        <f t="shared" si="24"/>
        <v>14.460000000000036</v>
      </c>
      <c r="P52" s="234">
        <f t="shared" si="25"/>
        <v>0</v>
      </c>
      <c r="Q52" s="234">
        <v>0</v>
      </c>
    </row>
    <row r="53" spans="1:17" s="194" customFormat="1" ht="21.75" customHeight="1">
      <c r="A53" s="215" t="s">
        <v>212</v>
      </c>
      <c r="B53" s="177"/>
      <c r="C53" s="177" t="s">
        <v>11</v>
      </c>
      <c r="D53" s="177" t="s">
        <v>145</v>
      </c>
      <c r="E53" s="214">
        <f t="shared" si="26"/>
        <v>35.66</v>
      </c>
      <c r="F53" s="214">
        <v>35.66</v>
      </c>
      <c r="G53" s="214">
        <v>0</v>
      </c>
      <c r="H53" s="214">
        <f t="shared" si="7"/>
        <v>145.04</v>
      </c>
      <c r="I53" s="214">
        <v>145.04</v>
      </c>
      <c r="J53" s="214">
        <v>0</v>
      </c>
      <c r="K53" s="214">
        <f t="shared" si="8"/>
        <v>160.77</v>
      </c>
      <c r="L53" s="214">
        <v>160.77</v>
      </c>
      <c r="M53" s="214">
        <v>0</v>
      </c>
      <c r="N53" s="214">
        <f t="shared" si="23"/>
        <v>19.92999999999998</v>
      </c>
      <c r="O53" s="234">
        <f t="shared" si="24"/>
        <v>19.92999999999998</v>
      </c>
      <c r="P53" s="234">
        <f t="shared" si="25"/>
        <v>0</v>
      </c>
      <c r="Q53" s="234">
        <v>0</v>
      </c>
    </row>
    <row r="54" spans="1:18" s="194" customFormat="1" ht="21.75" customHeight="1">
      <c r="A54" s="215" t="s">
        <v>213</v>
      </c>
      <c r="B54" s="177"/>
      <c r="C54" s="177" t="s">
        <v>11</v>
      </c>
      <c r="D54" s="177" t="s">
        <v>146</v>
      </c>
      <c r="E54" s="214">
        <f>E55</f>
        <v>0</v>
      </c>
      <c r="F54" s="214">
        <f aca="true" t="shared" si="30" ref="F54:M54">F55</f>
        <v>0</v>
      </c>
      <c r="G54" s="214">
        <f t="shared" si="30"/>
        <v>0</v>
      </c>
      <c r="H54" s="214">
        <f t="shared" si="30"/>
        <v>173.45</v>
      </c>
      <c r="I54" s="214">
        <f t="shared" si="30"/>
        <v>9</v>
      </c>
      <c r="J54" s="214">
        <f t="shared" si="30"/>
        <v>164.45</v>
      </c>
      <c r="K54" s="214">
        <f t="shared" si="30"/>
        <v>173.45</v>
      </c>
      <c r="L54" s="214">
        <f t="shared" si="30"/>
        <v>9</v>
      </c>
      <c r="M54" s="214">
        <f t="shared" si="30"/>
        <v>164.45</v>
      </c>
      <c r="N54" s="214">
        <f t="shared" si="23"/>
        <v>0</v>
      </c>
      <c r="O54" s="234">
        <f t="shared" si="24"/>
        <v>0</v>
      </c>
      <c r="P54" s="234">
        <f t="shared" si="25"/>
        <v>0</v>
      </c>
      <c r="Q54" s="234">
        <v>0</v>
      </c>
      <c r="R54" s="236"/>
    </row>
    <row r="55" spans="1:17" s="194" customFormat="1" ht="21.75" customHeight="1">
      <c r="A55" s="215" t="s">
        <v>214</v>
      </c>
      <c r="B55" s="177"/>
      <c r="C55" s="177" t="s">
        <v>11</v>
      </c>
      <c r="D55" s="177" t="s">
        <v>147</v>
      </c>
      <c r="E55" s="214">
        <f>E56</f>
        <v>0</v>
      </c>
      <c r="F55" s="214">
        <f aca="true" t="shared" si="31" ref="F55:M55">F56</f>
        <v>0</v>
      </c>
      <c r="G55" s="214">
        <f t="shared" si="31"/>
        <v>0</v>
      </c>
      <c r="H55" s="214">
        <f t="shared" si="31"/>
        <v>173.45</v>
      </c>
      <c r="I55" s="214">
        <f t="shared" si="31"/>
        <v>9</v>
      </c>
      <c r="J55" s="214">
        <f t="shared" si="31"/>
        <v>164.45</v>
      </c>
      <c r="K55" s="214">
        <f t="shared" si="31"/>
        <v>173.45</v>
      </c>
      <c r="L55" s="214">
        <f t="shared" si="31"/>
        <v>9</v>
      </c>
      <c r="M55" s="214">
        <f t="shared" si="31"/>
        <v>164.45</v>
      </c>
      <c r="N55" s="214">
        <f t="shared" si="23"/>
        <v>0</v>
      </c>
      <c r="O55" s="234">
        <f t="shared" si="24"/>
        <v>0</v>
      </c>
      <c r="P55" s="234">
        <f t="shared" si="25"/>
        <v>0</v>
      </c>
      <c r="Q55" s="234">
        <v>0</v>
      </c>
    </row>
    <row r="56" spans="1:17" s="194" customFormat="1" ht="21.75" customHeight="1">
      <c r="A56" s="215" t="s">
        <v>215</v>
      </c>
      <c r="B56" s="177"/>
      <c r="C56" s="177" t="s">
        <v>11</v>
      </c>
      <c r="D56" s="177" t="s">
        <v>148</v>
      </c>
      <c r="E56" s="214">
        <f t="shared" si="26"/>
        <v>0</v>
      </c>
      <c r="F56" s="214">
        <v>0</v>
      </c>
      <c r="G56" s="214">
        <v>0</v>
      </c>
      <c r="H56" s="214">
        <f t="shared" si="7"/>
        <v>173.45</v>
      </c>
      <c r="I56" s="214">
        <v>9</v>
      </c>
      <c r="J56" s="214">
        <v>164.45</v>
      </c>
      <c r="K56" s="214">
        <f t="shared" si="8"/>
        <v>173.45</v>
      </c>
      <c r="L56" s="214">
        <v>9</v>
      </c>
      <c r="M56" s="214">
        <v>164.45</v>
      </c>
      <c r="N56" s="214">
        <f t="shared" si="23"/>
        <v>0</v>
      </c>
      <c r="O56" s="234">
        <f t="shared" si="24"/>
        <v>0</v>
      </c>
      <c r="P56" s="234">
        <f t="shared" si="25"/>
        <v>0</v>
      </c>
      <c r="Q56" s="234">
        <v>0</v>
      </c>
    </row>
    <row r="57" spans="1:18" s="194" customFormat="1" ht="21.75" customHeight="1">
      <c r="A57" s="215" t="s">
        <v>216</v>
      </c>
      <c r="B57" s="177"/>
      <c r="C57" s="177" t="s">
        <v>11</v>
      </c>
      <c r="D57" s="177" t="s">
        <v>149</v>
      </c>
      <c r="E57" s="214">
        <f>E58+E60</f>
        <v>69.68</v>
      </c>
      <c r="F57" s="214">
        <f aca="true" t="shared" si="32" ref="F57:M57">F58+F60</f>
        <v>69.68</v>
      </c>
      <c r="G57" s="214">
        <f t="shared" si="32"/>
        <v>0</v>
      </c>
      <c r="H57" s="214">
        <f t="shared" si="32"/>
        <v>17223.699999999997</v>
      </c>
      <c r="I57" s="214">
        <f t="shared" si="32"/>
        <v>16948.809999999998</v>
      </c>
      <c r="J57" s="214">
        <f t="shared" si="32"/>
        <v>274.89</v>
      </c>
      <c r="K57" s="214">
        <f t="shared" si="32"/>
        <v>17293.379999999997</v>
      </c>
      <c r="L57" s="214">
        <f t="shared" si="32"/>
        <v>17018.489999999998</v>
      </c>
      <c r="M57" s="214">
        <f t="shared" si="32"/>
        <v>274.89</v>
      </c>
      <c r="N57" s="214">
        <f t="shared" si="23"/>
        <v>0</v>
      </c>
      <c r="O57" s="234">
        <f t="shared" si="24"/>
        <v>0</v>
      </c>
      <c r="P57" s="234">
        <f t="shared" si="25"/>
        <v>0</v>
      </c>
      <c r="Q57" s="234">
        <v>0</v>
      </c>
      <c r="R57" s="236"/>
    </row>
    <row r="58" spans="1:17" s="194" customFormat="1" ht="21.75" customHeight="1">
      <c r="A58" s="215" t="s">
        <v>217</v>
      </c>
      <c r="B58" s="177"/>
      <c r="C58" s="177" t="s">
        <v>11</v>
      </c>
      <c r="D58" s="177" t="s">
        <v>150</v>
      </c>
      <c r="E58" s="214">
        <f>E59</f>
        <v>0</v>
      </c>
      <c r="F58" s="214">
        <f aca="true" t="shared" si="33" ref="F58:M58">F59</f>
        <v>0</v>
      </c>
      <c r="G58" s="214">
        <f t="shared" si="33"/>
        <v>0</v>
      </c>
      <c r="H58" s="214">
        <f t="shared" si="33"/>
        <v>274.89</v>
      </c>
      <c r="I58" s="214">
        <f t="shared" si="33"/>
        <v>0</v>
      </c>
      <c r="J58" s="214">
        <f t="shared" si="33"/>
        <v>274.89</v>
      </c>
      <c r="K58" s="214">
        <f t="shared" si="33"/>
        <v>274.89</v>
      </c>
      <c r="L58" s="214">
        <f t="shared" si="33"/>
        <v>0</v>
      </c>
      <c r="M58" s="214">
        <f t="shared" si="33"/>
        <v>274.89</v>
      </c>
      <c r="N58" s="214">
        <f t="shared" si="23"/>
        <v>0</v>
      </c>
      <c r="O58" s="234">
        <f t="shared" si="24"/>
        <v>0</v>
      </c>
      <c r="P58" s="234">
        <f t="shared" si="25"/>
        <v>0</v>
      </c>
      <c r="Q58" s="234">
        <v>0</v>
      </c>
    </row>
    <row r="59" spans="1:17" s="194" customFormat="1" ht="21.75" customHeight="1">
      <c r="A59" s="215" t="s">
        <v>218</v>
      </c>
      <c r="B59" s="177"/>
      <c r="C59" s="177" t="s">
        <v>11</v>
      </c>
      <c r="D59" s="177" t="s">
        <v>151</v>
      </c>
      <c r="E59" s="214">
        <f t="shared" si="26"/>
        <v>0</v>
      </c>
      <c r="F59" s="214">
        <v>0</v>
      </c>
      <c r="G59" s="214">
        <v>0</v>
      </c>
      <c r="H59" s="214">
        <f t="shared" si="7"/>
        <v>274.89</v>
      </c>
      <c r="I59" s="214">
        <v>0</v>
      </c>
      <c r="J59" s="214">
        <v>274.89</v>
      </c>
      <c r="K59" s="214">
        <f t="shared" si="8"/>
        <v>274.89</v>
      </c>
      <c r="L59" s="214">
        <v>0</v>
      </c>
      <c r="M59" s="214">
        <v>274.89</v>
      </c>
      <c r="N59" s="214">
        <f t="shared" si="23"/>
        <v>0</v>
      </c>
      <c r="O59" s="234">
        <f t="shared" si="24"/>
        <v>0</v>
      </c>
      <c r="P59" s="234">
        <f t="shared" si="25"/>
        <v>0</v>
      </c>
      <c r="Q59" s="234">
        <v>0</v>
      </c>
    </row>
    <row r="60" spans="1:17" s="194" customFormat="1" ht="21.75" customHeight="1">
      <c r="A60" s="215" t="s">
        <v>219</v>
      </c>
      <c r="B60" s="177"/>
      <c r="C60" s="177" t="s">
        <v>11</v>
      </c>
      <c r="D60" s="177" t="s">
        <v>152</v>
      </c>
      <c r="E60" s="214">
        <f>SUM(E61:E62)</f>
        <v>69.68</v>
      </c>
      <c r="F60" s="214">
        <f aca="true" t="shared" si="34" ref="F60:M60">SUM(F61:F62)</f>
        <v>69.68</v>
      </c>
      <c r="G60" s="214">
        <f t="shared" si="34"/>
        <v>0</v>
      </c>
      <c r="H60" s="214">
        <f t="shared" si="34"/>
        <v>16948.809999999998</v>
      </c>
      <c r="I60" s="214">
        <f t="shared" si="34"/>
        <v>16948.809999999998</v>
      </c>
      <c r="J60" s="214">
        <f t="shared" si="34"/>
        <v>0</v>
      </c>
      <c r="K60" s="214">
        <f t="shared" si="34"/>
        <v>17018.489999999998</v>
      </c>
      <c r="L60" s="214">
        <f t="shared" si="34"/>
        <v>17018.489999999998</v>
      </c>
      <c r="M60" s="214">
        <f t="shared" si="34"/>
        <v>0</v>
      </c>
      <c r="N60" s="214">
        <f t="shared" si="23"/>
        <v>0</v>
      </c>
      <c r="O60" s="234">
        <f t="shared" si="24"/>
        <v>0</v>
      </c>
      <c r="P60" s="234">
        <f t="shared" si="25"/>
        <v>0</v>
      </c>
      <c r="Q60" s="234">
        <v>0</v>
      </c>
    </row>
    <row r="61" spans="1:17" s="194" customFormat="1" ht="21.75" customHeight="1">
      <c r="A61" s="215" t="s">
        <v>220</v>
      </c>
      <c r="B61" s="177"/>
      <c r="C61" s="177" t="s">
        <v>11</v>
      </c>
      <c r="D61" s="177" t="s">
        <v>153</v>
      </c>
      <c r="E61" s="214">
        <f t="shared" si="26"/>
        <v>69.68</v>
      </c>
      <c r="F61" s="214">
        <v>69.68</v>
      </c>
      <c r="G61" s="214">
        <v>0</v>
      </c>
      <c r="H61" s="214">
        <f t="shared" si="7"/>
        <v>16924.6</v>
      </c>
      <c r="I61" s="214">
        <v>16924.6</v>
      </c>
      <c r="J61" s="214">
        <v>0</v>
      </c>
      <c r="K61" s="214">
        <f t="shared" si="8"/>
        <v>16994.28</v>
      </c>
      <c r="L61" s="214">
        <v>16994.28</v>
      </c>
      <c r="M61" s="214">
        <v>0</v>
      </c>
      <c r="N61" s="214">
        <f t="shared" si="23"/>
        <v>0</v>
      </c>
      <c r="O61" s="234">
        <f t="shared" si="24"/>
        <v>0</v>
      </c>
      <c r="P61" s="234">
        <f t="shared" si="25"/>
        <v>0</v>
      </c>
      <c r="Q61" s="234">
        <v>0</v>
      </c>
    </row>
    <row r="62" spans="1:17" s="194" customFormat="1" ht="21.75" customHeight="1">
      <c r="A62" s="215" t="s">
        <v>221</v>
      </c>
      <c r="B62" s="177"/>
      <c r="C62" s="177" t="s">
        <v>11</v>
      </c>
      <c r="D62" s="177" t="s">
        <v>154</v>
      </c>
      <c r="E62" s="214">
        <f t="shared" si="26"/>
        <v>0</v>
      </c>
      <c r="F62" s="214">
        <v>0</v>
      </c>
      <c r="G62" s="214">
        <v>0</v>
      </c>
      <c r="H62" s="214">
        <f t="shared" si="7"/>
        <v>24.21</v>
      </c>
      <c r="I62" s="214">
        <v>24.21</v>
      </c>
      <c r="J62" s="214">
        <v>0</v>
      </c>
      <c r="K62" s="214">
        <f t="shared" si="8"/>
        <v>24.21</v>
      </c>
      <c r="L62" s="214">
        <v>24.21</v>
      </c>
      <c r="M62" s="214">
        <v>0</v>
      </c>
      <c r="N62" s="214">
        <f t="shared" si="23"/>
        <v>0</v>
      </c>
      <c r="O62" s="234">
        <f t="shared" si="24"/>
        <v>0</v>
      </c>
      <c r="P62" s="234">
        <f t="shared" si="25"/>
        <v>0</v>
      </c>
      <c r="Q62" s="234">
        <v>0</v>
      </c>
    </row>
    <row r="63" spans="1:18" s="194" customFormat="1" ht="21.75" customHeight="1">
      <c r="A63" s="215" t="s">
        <v>222</v>
      </c>
      <c r="B63" s="177"/>
      <c r="C63" s="177" t="s">
        <v>11</v>
      </c>
      <c r="D63" s="177" t="s">
        <v>155</v>
      </c>
      <c r="E63" s="214">
        <f>E64</f>
        <v>0</v>
      </c>
      <c r="F63" s="214">
        <f aca="true" t="shared" si="35" ref="F63:M63">F64</f>
        <v>0</v>
      </c>
      <c r="G63" s="214">
        <f t="shared" si="35"/>
        <v>0</v>
      </c>
      <c r="H63" s="214">
        <f t="shared" si="35"/>
        <v>734</v>
      </c>
      <c r="I63" s="214">
        <f t="shared" si="35"/>
        <v>0</v>
      </c>
      <c r="J63" s="214">
        <f t="shared" si="35"/>
        <v>734</v>
      </c>
      <c r="K63" s="214">
        <f t="shared" si="35"/>
        <v>734</v>
      </c>
      <c r="L63" s="214">
        <f t="shared" si="35"/>
        <v>0</v>
      </c>
      <c r="M63" s="214">
        <f t="shared" si="35"/>
        <v>734</v>
      </c>
      <c r="N63" s="214">
        <f t="shared" si="23"/>
        <v>0</v>
      </c>
      <c r="O63" s="234">
        <f t="shared" si="24"/>
        <v>0</v>
      </c>
      <c r="P63" s="234">
        <f t="shared" si="25"/>
        <v>0</v>
      </c>
      <c r="Q63" s="234">
        <v>0</v>
      </c>
      <c r="R63" s="236"/>
    </row>
    <row r="64" spans="1:17" s="194" customFormat="1" ht="21.75" customHeight="1">
      <c r="A64" s="216" t="s">
        <v>225</v>
      </c>
      <c r="B64" s="181"/>
      <c r="C64" s="181" t="s">
        <v>11</v>
      </c>
      <c r="D64" s="181" t="s">
        <v>155</v>
      </c>
      <c r="E64" s="214">
        <f>E65</f>
        <v>0</v>
      </c>
      <c r="F64" s="214">
        <f aca="true" t="shared" si="36" ref="F64:M64">F65</f>
        <v>0</v>
      </c>
      <c r="G64" s="214">
        <f t="shared" si="36"/>
        <v>0</v>
      </c>
      <c r="H64" s="214">
        <f t="shared" si="36"/>
        <v>734</v>
      </c>
      <c r="I64" s="214">
        <f t="shared" si="36"/>
        <v>0</v>
      </c>
      <c r="J64" s="214">
        <f t="shared" si="36"/>
        <v>734</v>
      </c>
      <c r="K64" s="214">
        <f t="shared" si="36"/>
        <v>734</v>
      </c>
      <c r="L64" s="214">
        <f t="shared" si="36"/>
        <v>0</v>
      </c>
      <c r="M64" s="214">
        <f t="shared" si="36"/>
        <v>734</v>
      </c>
      <c r="N64" s="214">
        <f t="shared" si="23"/>
        <v>0</v>
      </c>
      <c r="O64" s="234">
        <f t="shared" si="24"/>
        <v>0</v>
      </c>
      <c r="P64" s="234">
        <f t="shared" si="25"/>
        <v>0</v>
      </c>
      <c r="Q64" s="234">
        <v>0</v>
      </c>
    </row>
    <row r="65" spans="1:17" s="194" customFormat="1" ht="21.75" customHeight="1">
      <c r="A65" s="182" t="s">
        <v>226</v>
      </c>
      <c r="B65" s="182"/>
      <c r="C65" s="182" t="s">
        <v>11</v>
      </c>
      <c r="D65" s="182" t="s">
        <v>158</v>
      </c>
      <c r="E65" s="214">
        <f t="shared" si="26"/>
        <v>0</v>
      </c>
      <c r="F65" s="214">
        <v>0</v>
      </c>
      <c r="G65" s="214">
        <v>0</v>
      </c>
      <c r="H65" s="214">
        <f t="shared" si="7"/>
        <v>734</v>
      </c>
      <c r="I65" s="214">
        <v>0</v>
      </c>
      <c r="J65" s="214">
        <v>734</v>
      </c>
      <c r="K65" s="214">
        <f t="shared" si="8"/>
        <v>734</v>
      </c>
      <c r="L65" s="214">
        <v>0</v>
      </c>
      <c r="M65" s="214">
        <v>734</v>
      </c>
      <c r="N65" s="214">
        <f t="shared" si="23"/>
        <v>0</v>
      </c>
      <c r="O65" s="234">
        <f t="shared" si="24"/>
        <v>0</v>
      </c>
      <c r="P65" s="234">
        <f t="shared" si="25"/>
        <v>0</v>
      </c>
      <c r="Q65" s="234">
        <v>0</v>
      </c>
    </row>
    <row r="66" spans="1:16" s="193" customFormat="1" ht="24" customHeight="1">
      <c r="A66" s="237" t="s">
        <v>257</v>
      </c>
      <c r="B66" s="238"/>
      <c r="C66" s="238"/>
      <c r="D66" s="238"/>
      <c r="E66" s="238"/>
      <c r="F66" s="238"/>
      <c r="G66" s="238"/>
      <c r="H66" s="238"/>
      <c r="I66" s="238"/>
      <c r="J66" s="238"/>
      <c r="K66" s="240"/>
      <c r="L66" s="240"/>
      <c r="M66" s="240"/>
      <c r="N66" s="240"/>
      <c r="O66" s="240"/>
      <c r="P66" s="240"/>
    </row>
    <row r="67" spans="1:10" ht="14.25" customHeight="1">
      <c r="A67" s="239"/>
      <c r="B67" s="239"/>
      <c r="C67" s="239"/>
      <c r="D67" s="239"/>
      <c r="E67" s="239"/>
      <c r="F67" s="239"/>
      <c r="G67" s="239"/>
      <c r="H67" s="239"/>
      <c r="I67" s="239"/>
      <c r="J67" s="239"/>
    </row>
    <row r="68" spans="1:10" ht="14.25" customHeight="1">
      <c r="A68" s="239"/>
      <c r="B68" s="239"/>
      <c r="C68" s="239"/>
      <c r="D68" s="239"/>
      <c r="E68" s="239"/>
      <c r="F68" s="239"/>
      <c r="G68" s="239"/>
      <c r="H68" s="239"/>
      <c r="I68" s="239"/>
      <c r="J68" s="239"/>
    </row>
    <row r="69" spans="1:15" ht="14.25" customHeight="1">
      <c r="A69" s="239"/>
      <c r="B69" s="239"/>
      <c r="C69" s="239"/>
      <c r="D69" s="239"/>
      <c r="E69" s="239"/>
      <c r="F69" s="239"/>
      <c r="G69" s="239"/>
      <c r="H69" s="239"/>
      <c r="I69" s="239"/>
      <c r="J69" s="239"/>
      <c r="O69" s="241"/>
    </row>
    <row r="70" spans="1:10" ht="14.25" customHeight="1">
      <c r="A70" s="239"/>
      <c r="B70" s="239"/>
      <c r="C70" s="239"/>
      <c r="D70" s="239"/>
      <c r="E70" s="239"/>
      <c r="F70" s="239"/>
      <c r="G70" s="239"/>
      <c r="H70" s="239"/>
      <c r="I70" s="239"/>
      <c r="J70" s="239"/>
    </row>
    <row r="71" spans="1:6" ht="14.25" customHeight="1">
      <c r="A71" s="239"/>
      <c r="B71" s="239"/>
      <c r="C71" s="239"/>
      <c r="D71" s="239"/>
      <c r="E71" s="239"/>
      <c r="F71" s="239"/>
    </row>
    <row r="72" spans="1:6" ht="14.25" customHeight="1">
      <c r="A72" s="239"/>
      <c r="B72" s="239"/>
      <c r="C72" s="239"/>
      <c r="D72" s="239"/>
      <c r="E72" s="239"/>
      <c r="F72" s="239"/>
    </row>
    <row r="73" spans="1:6" ht="14.25" customHeight="1">
      <c r="A73" s="239"/>
      <c r="B73" s="239"/>
      <c r="C73" s="239"/>
      <c r="D73" s="239"/>
      <c r="E73" s="239"/>
      <c r="F73" s="239"/>
    </row>
    <row r="74" spans="1:6" ht="14.25" customHeight="1">
      <c r="A74" s="239"/>
      <c r="B74" s="239"/>
      <c r="C74" s="239"/>
      <c r="D74" s="239"/>
      <c r="E74" s="239"/>
      <c r="F74" s="239"/>
    </row>
    <row r="75" spans="1:6" ht="14.25" customHeight="1">
      <c r="A75" s="239"/>
      <c r="B75" s="239"/>
      <c r="C75" s="239"/>
      <c r="D75" s="239"/>
      <c r="E75" s="239"/>
      <c r="F75" s="239"/>
    </row>
    <row r="76" spans="1:6" ht="14.25" customHeight="1">
      <c r="A76" s="239"/>
      <c r="B76" s="239"/>
      <c r="C76" s="239"/>
      <c r="D76" s="239"/>
      <c r="E76" s="239"/>
      <c r="F76" s="239"/>
    </row>
    <row r="77" spans="1:6" ht="14.25" customHeight="1">
      <c r="A77" s="239"/>
      <c r="B77" s="239"/>
      <c r="C77" s="239"/>
      <c r="D77" s="239"/>
      <c r="E77" s="239"/>
      <c r="F77" s="239"/>
    </row>
    <row r="78" spans="1:6" ht="14.25" customHeight="1">
      <c r="A78" s="239"/>
      <c r="B78" s="239"/>
      <c r="C78" s="239"/>
      <c r="D78" s="239"/>
      <c r="E78" s="239"/>
      <c r="F78" s="239"/>
    </row>
    <row r="79" spans="1:6" ht="14.25" customHeight="1">
      <c r="A79" s="239"/>
      <c r="B79" s="239"/>
      <c r="C79" s="239"/>
      <c r="D79" s="239"/>
      <c r="E79" s="239"/>
      <c r="F79" s="239"/>
    </row>
    <row r="80" spans="1:6" ht="14.25" customHeight="1">
      <c r="A80" s="239"/>
      <c r="B80" s="239"/>
      <c r="C80" s="239"/>
      <c r="D80" s="239"/>
      <c r="E80" s="239"/>
      <c r="F80" s="239"/>
    </row>
    <row r="81" spans="1:6" ht="14.25" customHeight="1">
      <c r="A81" s="239"/>
      <c r="B81" s="239"/>
      <c r="C81" s="239"/>
      <c r="D81" s="239"/>
      <c r="E81" s="239"/>
      <c r="F81" s="239"/>
    </row>
    <row r="82" spans="1:6" ht="14.25" customHeight="1">
      <c r="A82" s="239"/>
      <c r="B82" s="239"/>
      <c r="C82" s="239"/>
      <c r="D82" s="239"/>
      <c r="E82" s="239"/>
      <c r="F82" s="239"/>
    </row>
    <row r="83" spans="1:6" ht="14.25" customHeight="1">
      <c r="A83" s="239"/>
      <c r="B83" s="239"/>
      <c r="C83" s="239"/>
      <c r="D83" s="239"/>
      <c r="E83" s="239"/>
      <c r="F83" s="239"/>
    </row>
    <row r="84" spans="1:6" ht="14.25" customHeight="1">
      <c r="A84" s="239"/>
      <c r="B84" s="239"/>
      <c r="C84" s="239"/>
      <c r="D84" s="239"/>
      <c r="E84" s="239"/>
      <c r="F84" s="239"/>
    </row>
    <row r="85" spans="1:6" ht="14.25" customHeight="1">
      <c r="A85" s="239"/>
      <c r="B85" s="239"/>
      <c r="C85" s="239"/>
      <c r="D85" s="239"/>
      <c r="E85" s="239"/>
      <c r="F85" s="239"/>
    </row>
    <row r="86" spans="1:6" ht="14.25" customHeight="1">
      <c r="A86" s="239"/>
      <c r="B86" s="239"/>
      <c r="C86" s="239"/>
      <c r="D86" s="239"/>
      <c r="E86" s="239"/>
      <c r="F86" s="239"/>
    </row>
    <row r="87" spans="1:6" ht="14.25" customHeight="1">
      <c r="A87" s="239"/>
      <c r="B87" s="239"/>
      <c r="C87" s="239"/>
      <c r="D87" s="239"/>
      <c r="E87" s="239"/>
      <c r="F87" s="239"/>
    </row>
  </sheetData>
  <sheetProtection/>
  <mergeCells count="85">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P6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ignoredErrors>
    <ignoredError sqref="E31:L65 J30:L30 E30:H30 E21:L29 E20:K20 J19:L19 E19:H19 E17:L18 G16:L16 E16 E15:L15"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Zeros="0" workbookViewId="0" topLeftCell="A25">
      <selection activeCell="C40" activeCellId="1" sqref="I40 C40"/>
    </sheetView>
  </sheetViews>
  <sheetFormatPr defaultColWidth="8.625" defaultRowHeight="14.25"/>
  <cols>
    <col min="1" max="1" width="7.00390625" style="111" customWidth="1"/>
    <col min="2" max="2" width="27.25390625" style="111" customWidth="1"/>
    <col min="3" max="3" width="12.375" style="111" customWidth="1"/>
    <col min="4" max="4" width="7.875" style="111" customWidth="1"/>
    <col min="5" max="5" width="21.75390625" style="111" customWidth="1"/>
    <col min="6" max="6" width="12.375" style="111" customWidth="1"/>
    <col min="7" max="7" width="7.375" style="111" customWidth="1"/>
    <col min="8" max="8" width="33.75390625" style="111" customWidth="1"/>
    <col min="9" max="9" width="12.375" style="111" customWidth="1"/>
    <col min="10" max="32" width="9.00390625" style="111" bestFit="1" customWidth="1"/>
    <col min="33" max="16384" width="8.625" style="111" customWidth="1"/>
  </cols>
  <sheetData>
    <row r="1" spans="1:10" s="161" customFormat="1" ht="22.5">
      <c r="A1" s="85" t="s">
        <v>258</v>
      </c>
      <c r="B1" s="85"/>
      <c r="C1" s="85"/>
      <c r="D1" s="85"/>
      <c r="E1" s="85"/>
      <c r="F1" s="85"/>
      <c r="G1" s="85"/>
      <c r="H1" s="85"/>
      <c r="I1" s="85"/>
      <c r="J1" s="188"/>
    </row>
    <row r="2" spans="1:10" s="162" customFormat="1" ht="13.5" customHeight="1">
      <c r="A2" s="94"/>
      <c r="B2" s="94"/>
      <c r="C2" s="94"/>
      <c r="D2" s="94"/>
      <c r="E2" s="94"/>
      <c r="F2" s="94"/>
      <c r="G2" s="94"/>
      <c r="H2" s="34" t="s">
        <v>259</v>
      </c>
      <c r="I2" s="34"/>
      <c r="J2" s="189"/>
    </row>
    <row r="3" spans="1:10" s="163" customFormat="1" ht="13.5" customHeight="1">
      <c r="A3" s="166" t="s">
        <v>2</v>
      </c>
      <c r="B3" s="94"/>
      <c r="C3" s="167"/>
      <c r="D3" s="94"/>
      <c r="E3" s="94"/>
      <c r="F3" s="94"/>
      <c r="G3" s="94"/>
      <c r="H3" s="168" t="s">
        <v>3</v>
      </c>
      <c r="I3" s="168"/>
      <c r="J3" s="167"/>
    </row>
    <row r="4" spans="1:10" s="164" customFormat="1" ht="13.5" customHeight="1">
      <c r="A4" s="169" t="s">
        <v>260</v>
      </c>
      <c r="B4" s="170"/>
      <c r="C4" s="170"/>
      <c r="D4" s="170" t="s">
        <v>261</v>
      </c>
      <c r="E4" s="170"/>
      <c r="F4" s="170" t="s">
        <v>11</v>
      </c>
      <c r="G4" s="170" t="s">
        <v>11</v>
      </c>
      <c r="H4" s="170" t="s">
        <v>11</v>
      </c>
      <c r="I4" s="170" t="s">
        <v>11</v>
      </c>
      <c r="J4" s="190"/>
    </row>
    <row r="5" spans="1:10" s="164" customFormat="1" ht="13.5" customHeight="1">
      <c r="A5" s="171" t="s">
        <v>262</v>
      </c>
      <c r="B5" s="172" t="s">
        <v>94</v>
      </c>
      <c r="C5" s="172" t="s">
        <v>8</v>
      </c>
      <c r="D5" s="172" t="s">
        <v>262</v>
      </c>
      <c r="E5" s="172" t="s">
        <v>94</v>
      </c>
      <c r="F5" s="172" t="s">
        <v>8</v>
      </c>
      <c r="G5" s="172" t="s">
        <v>262</v>
      </c>
      <c r="H5" s="172" t="s">
        <v>94</v>
      </c>
      <c r="I5" s="172" t="s">
        <v>8</v>
      </c>
      <c r="J5" s="190"/>
    </row>
    <row r="6" spans="1:10" s="164" customFormat="1" ht="13.5" customHeight="1">
      <c r="A6" s="171"/>
      <c r="B6" s="172" t="s">
        <v>11</v>
      </c>
      <c r="C6" s="172" t="s">
        <v>11</v>
      </c>
      <c r="D6" s="172" t="s">
        <v>11</v>
      </c>
      <c r="E6" s="172" t="s">
        <v>11</v>
      </c>
      <c r="F6" s="172" t="s">
        <v>11</v>
      </c>
      <c r="G6" s="173"/>
      <c r="H6" s="172" t="s">
        <v>11</v>
      </c>
      <c r="I6" s="172" t="s">
        <v>11</v>
      </c>
      <c r="J6" s="190"/>
    </row>
    <row r="7" spans="1:10" s="164" customFormat="1" ht="13.5" customHeight="1">
      <c r="A7" s="174" t="s">
        <v>263</v>
      </c>
      <c r="B7" s="175" t="s">
        <v>264</v>
      </c>
      <c r="C7" s="176">
        <f>SUM(C8:C20)</f>
        <v>142923.32</v>
      </c>
      <c r="D7" s="175" t="s">
        <v>265</v>
      </c>
      <c r="E7" s="175" t="s">
        <v>266</v>
      </c>
      <c r="F7" s="176">
        <f>SUM(F8:F34)</f>
        <v>12153.230000000001</v>
      </c>
      <c r="G7" s="175" t="s">
        <v>267</v>
      </c>
      <c r="H7" s="175" t="s">
        <v>268</v>
      </c>
      <c r="I7" s="176">
        <f>SUM(I8:I23)</f>
        <v>312.85</v>
      </c>
      <c r="J7" s="190"/>
    </row>
    <row r="8" spans="1:10" s="164" customFormat="1" ht="13.5" customHeight="1">
      <c r="A8" s="174" t="s">
        <v>269</v>
      </c>
      <c r="B8" s="175" t="s">
        <v>270</v>
      </c>
      <c r="C8" s="176">
        <v>42086.78</v>
      </c>
      <c r="D8" s="175" t="s">
        <v>271</v>
      </c>
      <c r="E8" s="175" t="s">
        <v>272</v>
      </c>
      <c r="F8" s="176">
        <v>3876.55</v>
      </c>
      <c r="G8" s="175" t="s">
        <v>273</v>
      </c>
      <c r="H8" s="175" t="s">
        <v>274</v>
      </c>
      <c r="I8" s="176">
        <v>0</v>
      </c>
      <c r="J8" s="190"/>
    </row>
    <row r="9" spans="1:10" s="164" customFormat="1" ht="13.5" customHeight="1">
      <c r="A9" s="174" t="s">
        <v>275</v>
      </c>
      <c r="B9" s="175" t="s">
        <v>276</v>
      </c>
      <c r="C9" s="176">
        <v>29944.38</v>
      </c>
      <c r="D9" s="175" t="s">
        <v>277</v>
      </c>
      <c r="E9" s="175" t="s">
        <v>278</v>
      </c>
      <c r="F9" s="176">
        <v>272.03</v>
      </c>
      <c r="G9" s="175" t="s">
        <v>279</v>
      </c>
      <c r="H9" s="175" t="s">
        <v>280</v>
      </c>
      <c r="I9" s="176">
        <v>311.85</v>
      </c>
      <c r="J9" s="190"/>
    </row>
    <row r="10" spans="1:10" s="164" customFormat="1" ht="13.5" customHeight="1">
      <c r="A10" s="174" t="s">
        <v>281</v>
      </c>
      <c r="B10" s="175" t="s">
        <v>282</v>
      </c>
      <c r="C10" s="176">
        <v>5768.02</v>
      </c>
      <c r="D10" s="175" t="s">
        <v>283</v>
      </c>
      <c r="E10" s="175" t="s">
        <v>284</v>
      </c>
      <c r="F10" s="176">
        <v>0</v>
      </c>
      <c r="G10" s="175" t="s">
        <v>285</v>
      </c>
      <c r="H10" s="175" t="s">
        <v>286</v>
      </c>
      <c r="I10" s="176">
        <v>0</v>
      </c>
      <c r="J10" s="190"/>
    </row>
    <row r="11" spans="1:10" s="164" customFormat="1" ht="13.5" customHeight="1">
      <c r="A11" s="174" t="s">
        <v>287</v>
      </c>
      <c r="B11" s="175" t="s">
        <v>288</v>
      </c>
      <c r="C11" s="176">
        <v>0</v>
      </c>
      <c r="D11" s="175" t="s">
        <v>289</v>
      </c>
      <c r="E11" s="175" t="s">
        <v>290</v>
      </c>
      <c r="F11" s="176">
        <v>0</v>
      </c>
      <c r="G11" s="175" t="s">
        <v>291</v>
      </c>
      <c r="H11" s="175" t="s">
        <v>292</v>
      </c>
      <c r="I11" s="176">
        <v>0</v>
      </c>
      <c r="J11" s="190"/>
    </row>
    <row r="12" spans="1:10" s="164" customFormat="1" ht="13.5" customHeight="1">
      <c r="A12" s="174" t="s">
        <v>293</v>
      </c>
      <c r="B12" s="175" t="s">
        <v>294</v>
      </c>
      <c r="C12" s="176">
        <v>27832.48</v>
      </c>
      <c r="D12" s="175" t="s">
        <v>295</v>
      </c>
      <c r="E12" s="175" t="s">
        <v>296</v>
      </c>
      <c r="F12" s="176">
        <v>324.11</v>
      </c>
      <c r="G12" s="175" t="s">
        <v>297</v>
      </c>
      <c r="H12" s="175" t="s">
        <v>298</v>
      </c>
      <c r="I12" s="176">
        <v>0</v>
      </c>
      <c r="J12" s="190"/>
    </row>
    <row r="13" spans="1:10" s="164" customFormat="1" ht="13.5" customHeight="1">
      <c r="A13" s="174" t="s">
        <v>299</v>
      </c>
      <c r="B13" s="175" t="s">
        <v>300</v>
      </c>
      <c r="C13" s="176">
        <v>12755.14</v>
      </c>
      <c r="D13" s="175" t="s">
        <v>301</v>
      </c>
      <c r="E13" s="175" t="s">
        <v>302</v>
      </c>
      <c r="F13" s="176">
        <v>1079.58</v>
      </c>
      <c r="G13" s="175" t="s">
        <v>303</v>
      </c>
      <c r="H13" s="175" t="s">
        <v>304</v>
      </c>
      <c r="I13" s="176">
        <v>1</v>
      </c>
      <c r="J13" s="190"/>
    </row>
    <row r="14" spans="1:10" s="164" customFormat="1" ht="13.5" customHeight="1">
      <c r="A14" s="174" t="s">
        <v>305</v>
      </c>
      <c r="B14" s="175" t="s">
        <v>306</v>
      </c>
      <c r="C14" s="176">
        <v>630.99</v>
      </c>
      <c r="D14" s="175" t="s">
        <v>307</v>
      </c>
      <c r="E14" s="175" t="s">
        <v>308</v>
      </c>
      <c r="F14" s="176">
        <v>72.74</v>
      </c>
      <c r="G14" s="175" t="s">
        <v>309</v>
      </c>
      <c r="H14" s="175" t="s">
        <v>310</v>
      </c>
      <c r="I14" s="176">
        <v>0</v>
      </c>
      <c r="J14" s="190"/>
    </row>
    <row r="15" spans="1:10" s="164" customFormat="1" ht="13.5" customHeight="1">
      <c r="A15" s="174" t="s">
        <v>311</v>
      </c>
      <c r="B15" s="175" t="s">
        <v>312</v>
      </c>
      <c r="C15" s="176">
        <v>4265.81</v>
      </c>
      <c r="D15" s="175" t="s">
        <v>313</v>
      </c>
      <c r="E15" s="175" t="s">
        <v>314</v>
      </c>
      <c r="F15" s="176">
        <v>0</v>
      </c>
      <c r="G15" s="175" t="s">
        <v>315</v>
      </c>
      <c r="H15" s="175" t="s">
        <v>316</v>
      </c>
      <c r="I15" s="176">
        <v>0</v>
      </c>
      <c r="J15" s="190"/>
    </row>
    <row r="16" spans="1:10" s="164" customFormat="1" ht="13.5" customHeight="1">
      <c r="A16" s="174" t="s">
        <v>317</v>
      </c>
      <c r="B16" s="175" t="s">
        <v>318</v>
      </c>
      <c r="C16" s="176">
        <v>2484.67</v>
      </c>
      <c r="D16" s="175" t="s">
        <v>319</v>
      </c>
      <c r="E16" s="175" t="s">
        <v>320</v>
      </c>
      <c r="F16" s="176">
        <v>456.24</v>
      </c>
      <c r="G16" s="175" t="s">
        <v>321</v>
      </c>
      <c r="H16" s="175" t="s">
        <v>322</v>
      </c>
      <c r="I16" s="176">
        <v>0</v>
      </c>
      <c r="J16" s="190"/>
    </row>
    <row r="17" spans="1:10" s="164" customFormat="1" ht="13.5" customHeight="1">
      <c r="A17" s="174" t="s">
        <v>323</v>
      </c>
      <c r="B17" s="175" t="s">
        <v>324</v>
      </c>
      <c r="C17" s="176">
        <v>160.77</v>
      </c>
      <c r="D17" s="175" t="s">
        <v>325</v>
      </c>
      <c r="E17" s="175" t="s">
        <v>326</v>
      </c>
      <c r="F17" s="176">
        <v>115.34</v>
      </c>
      <c r="G17" s="175" t="s">
        <v>327</v>
      </c>
      <c r="H17" s="175" t="s">
        <v>328</v>
      </c>
      <c r="I17" s="176">
        <v>0</v>
      </c>
      <c r="J17" s="190"/>
    </row>
    <row r="18" spans="1:10" s="164" customFormat="1" ht="13.5" customHeight="1">
      <c r="A18" s="174" t="s">
        <v>329</v>
      </c>
      <c r="B18" s="175" t="s">
        <v>153</v>
      </c>
      <c r="C18" s="176">
        <v>16994.28</v>
      </c>
      <c r="D18" s="175" t="s">
        <v>330</v>
      </c>
      <c r="E18" s="175" t="s">
        <v>331</v>
      </c>
      <c r="F18" s="176">
        <v>0</v>
      </c>
      <c r="G18" s="175" t="s">
        <v>332</v>
      </c>
      <c r="H18" s="175" t="s">
        <v>333</v>
      </c>
      <c r="I18" s="176">
        <v>0</v>
      </c>
      <c r="J18" s="190"/>
    </row>
    <row r="19" spans="1:10" s="164" customFormat="1" ht="13.5" customHeight="1">
      <c r="A19" s="174" t="s">
        <v>334</v>
      </c>
      <c r="B19" s="175" t="s">
        <v>335</v>
      </c>
      <c r="C19" s="176">
        <v>0</v>
      </c>
      <c r="D19" s="175" t="s">
        <v>336</v>
      </c>
      <c r="E19" s="175" t="s">
        <v>337</v>
      </c>
      <c r="F19" s="176">
        <v>2317.59</v>
      </c>
      <c r="G19" s="175" t="s">
        <v>338</v>
      </c>
      <c r="H19" s="175" t="s">
        <v>339</v>
      </c>
      <c r="I19" s="176">
        <v>0</v>
      </c>
      <c r="J19" s="190"/>
    </row>
    <row r="20" spans="1:10" s="164" customFormat="1" ht="13.5" customHeight="1">
      <c r="A20" s="174" t="s">
        <v>340</v>
      </c>
      <c r="B20" s="175" t="s">
        <v>341</v>
      </c>
      <c r="C20" s="176">
        <v>0</v>
      </c>
      <c r="D20" s="175" t="s">
        <v>342</v>
      </c>
      <c r="E20" s="175" t="s">
        <v>343</v>
      </c>
      <c r="F20" s="176">
        <v>7.05</v>
      </c>
      <c r="G20" s="175" t="s">
        <v>344</v>
      </c>
      <c r="H20" s="175" t="s">
        <v>345</v>
      </c>
      <c r="I20" s="176">
        <v>0</v>
      </c>
      <c r="J20" s="190"/>
    </row>
    <row r="21" spans="1:10" s="164" customFormat="1" ht="13.5" customHeight="1">
      <c r="A21" s="174" t="s">
        <v>346</v>
      </c>
      <c r="B21" s="175" t="s">
        <v>347</v>
      </c>
      <c r="C21" s="176">
        <f>SUM(C22:C33)</f>
        <v>18811.19</v>
      </c>
      <c r="D21" s="175" t="s">
        <v>348</v>
      </c>
      <c r="E21" s="175" t="s">
        <v>349</v>
      </c>
      <c r="F21" s="176">
        <v>299.95</v>
      </c>
      <c r="G21" s="175" t="s">
        <v>350</v>
      </c>
      <c r="H21" s="175" t="s">
        <v>351</v>
      </c>
      <c r="I21" s="176">
        <v>0</v>
      </c>
      <c r="J21" s="190"/>
    </row>
    <row r="22" spans="1:9" s="164" customFormat="1" ht="13.5" customHeight="1">
      <c r="A22" s="174" t="s">
        <v>352</v>
      </c>
      <c r="B22" s="175" t="s">
        <v>353</v>
      </c>
      <c r="C22" s="176">
        <v>64.55</v>
      </c>
      <c r="D22" s="175" t="s">
        <v>354</v>
      </c>
      <c r="E22" s="175" t="s">
        <v>355</v>
      </c>
      <c r="F22" s="176">
        <v>399.5</v>
      </c>
      <c r="G22" s="177" t="s">
        <v>356</v>
      </c>
      <c r="H22" s="177" t="s">
        <v>357</v>
      </c>
      <c r="I22" s="176">
        <v>0</v>
      </c>
    </row>
    <row r="23" spans="1:9" s="164" customFormat="1" ht="13.5" customHeight="1">
      <c r="A23" s="174" t="s">
        <v>358</v>
      </c>
      <c r="B23" s="175" t="s">
        <v>359</v>
      </c>
      <c r="C23" s="176">
        <v>2067.61</v>
      </c>
      <c r="D23" s="175" t="s">
        <v>360</v>
      </c>
      <c r="E23" s="175" t="s">
        <v>361</v>
      </c>
      <c r="F23" s="176">
        <v>154.93</v>
      </c>
      <c r="G23" s="177" t="s">
        <v>362</v>
      </c>
      <c r="H23" s="177" t="s">
        <v>363</v>
      </c>
      <c r="I23" s="176">
        <v>0</v>
      </c>
    </row>
    <row r="24" spans="1:9" s="164" customFormat="1" ht="13.5" customHeight="1">
      <c r="A24" s="174" t="s">
        <v>364</v>
      </c>
      <c r="B24" s="175" t="s">
        <v>365</v>
      </c>
      <c r="C24" s="176">
        <v>0</v>
      </c>
      <c r="D24" s="175" t="s">
        <v>366</v>
      </c>
      <c r="E24" s="175" t="s">
        <v>367</v>
      </c>
      <c r="F24" s="176">
        <v>0</v>
      </c>
      <c r="G24" s="177" t="s">
        <v>368</v>
      </c>
      <c r="H24" s="177" t="s">
        <v>369</v>
      </c>
      <c r="I24" s="176">
        <f>SUM(I25:I29)</f>
        <v>0</v>
      </c>
    </row>
    <row r="25" spans="1:9" s="164" customFormat="1" ht="13.5" customHeight="1">
      <c r="A25" s="174" t="s">
        <v>370</v>
      </c>
      <c r="B25" s="175" t="s">
        <v>371</v>
      </c>
      <c r="C25" s="176">
        <v>0</v>
      </c>
      <c r="D25" s="175" t="s">
        <v>372</v>
      </c>
      <c r="E25" s="175" t="s">
        <v>373</v>
      </c>
      <c r="F25" s="176">
        <v>0</v>
      </c>
      <c r="G25" s="177" t="s">
        <v>374</v>
      </c>
      <c r="H25" s="177" t="s">
        <v>375</v>
      </c>
      <c r="I25" s="176"/>
    </row>
    <row r="26" spans="1:9" s="164" customFormat="1" ht="13.5" customHeight="1">
      <c r="A26" s="174" t="s">
        <v>376</v>
      </c>
      <c r="B26" s="175" t="s">
        <v>377</v>
      </c>
      <c r="C26" s="176">
        <v>491.51</v>
      </c>
      <c r="D26" s="175" t="s">
        <v>378</v>
      </c>
      <c r="E26" s="175" t="s">
        <v>379</v>
      </c>
      <c r="F26" s="176">
        <v>0</v>
      </c>
      <c r="G26" s="177" t="s">
        <v>380</v>
      </c>
      <c r="H26" s="177" t="s">
        <v>381</v>
      </c>
      <c r="I26" s="176"/>
    </row>
    <row r="27" spans="1:9" s="164" customFormat="1" ht="13.5" customHeight="1">
      <c r="A27" s="174" t="s">
        <v>382</v>
      </c>
      <c r="B27" s="175" t="s">
        <v>383</v>
      </c>
      <c r="C27" s="176">
        <v>0</v>
      </c>
      <c r="D27" s="175" t="s">
        <v>384</v>
      </c>
      <c r="E27" s="175" t="s">
        <v>385</v>
      </c>
      <c r="F27" s="176">
        <v>2515.11</v>
      </c>
      <c r="G27" s="177" t="s">
        <v>386</v>
      </c>
      <c r="H27" s="177" t="s">
        <v>387</v>
      </c>
      <c r="I27" s="176"/>
    </row>
    <row r="28" spans="1:9" s="164" customFormat="1" ht="13.5" customHeight="1">
      <c r="A28" s="174" t="s">
        <v>388</v>
      </c>
      <c r="B28" s="175" t="s">
        <v>389</v>
      </c>
      <c r="C28" s="176">
        <v>0</v>
      </c>
      <c r="D28" s="175" t="s">
        <v>390</v>
      </c>
      <c r="E28" s="175" t="s">
        <v>391</v>
      </c>
      <c r="F28" s="176">
        <v>1.53</v>
      </c>
      <c r="G28" s="177" t="s">
        <v>392</v>
      </c>
      <c r="H28" s="177" t="s">
        <v>393</v>
      </c>
      <c r="I28" s="176"/>
    </row>
    <row r="29" spans="1:9" s="164" customFormat="1" ht="13.5" customHeight="1">
      <c r="A29" s="174" t="s">
        <v>394</v>
      </c>
      <c r="B29" s="175" t="s">
        <v>395</v>
      </c>
      <c r="C29" s="176">
        <v>16082.81</v>
      </c>
      <c r="D29" s="175" t="s">
        <v>396</v>
      </c>
      <c r="E29" s="175" t="s">
        <v>397</v>
      </c>
      <c r="F29" s="176">
        <v>32.09</v>
      </c>
      <c r="G29" s="177" t="s">
        <v>398</v>
      </c>
      <c r="H29" s="177" t="s">
        <v>399</v>
      </c>
      <c r="I29" s="176"/>
    </row>
    <row r="30" spans="1:9" s="164" customFormat="1" ht="13.5" customHeight="1">
      <c r="A30" s="174" t="s">
        <v>400</v>
      </c>
      <c r="B30" s="175" t="s">
        <v>401</v>
      </c>
      <c r="C30" s="176">
        <v>80.5</v>
      </c>
      <c r="D30" s="175" t="s">
        <v>402</v>
      </c>
      <c r="E30" s="175" t="s">
        <v>403</v>
      </c>
      <c r="F30" s="176">
        <v>129.52</v>
      </c>
      <c r="G30" s="177" t="s">
        <v>404</v>
      </c>
      <c r="H30" s="177" t="s">
        <v>155</v>
      </c>
      <c r="I30" s="176">
        <f>SUM(I31:I34)</f>
        <v>0</v>
      </c>
    </row>
    <row r="31" spans="1:9" s="164" customFormat="1" ht="13.5" customHeight="1">
      <c r="A31" s="174" t="s">
        <v>405</v>
      </c>
      <c r="B31" s="175" t="s">
        <v>406</v>
      </c>
      <c r="C31" s="176">
        <v>0</v>
      </c>
      <c r="D31" s="175" t="s">
        <v>407</v>
      </c>
      <c r="E31" s="175" t="s">
        <v>408</v>
      </c>
      <c r="F31" s="176">
        <v>5.98</v>
      </c>
      <c r="G31" s="177" t="s">
        <v>409</v>
      </c>
      <c r="H31" s="177" t="s">
        <v>410</v>
      </c>
      <c r="I31" s="176"/>
    </row>
    <row r="32" spans="1:9" s="164" customFormat="1" ht="13.5" customHeight="1">
      <c r="A32" s="174" t="s">
        <v>411</v>
      </c>
      <c r="B32" s="175" t="s">
        <v>412</v>
      </c>
      <c r="C32" s="176">
        <v>0</v>
      </c>
      <c r="D32" s="175" t="s">
        <v>413</v>
      </c>
      <c r="E32" s="175" t="s">
        <v>414</v>
      </c>
      <c r="F32" s="176">
        <v>93.39</v>
      </c>
      <c r="G32" s="177" t="s">
        <v>415</v>
      </c>
      <c r="H32" s="177" t="s">
        <v>416</v>
      </c>
      <c r="I32" s="176"/>
    </row>
    <row r="33" spans="1:9" s="164" customFormat="1" ht="13.5" customHeight="1">
      <c r="A33" s="174" t="s">
        <v>417</v>
      </c>
      <c r="B33" s="175" t="s">
        <v>418</v>
      </c>
      <c r="C33" s="176">
        <v>24.21</v>
      </c>
      <c r="D33" s="175" t="s">
        <v>419</v>
      </c>
      <c r="E33" s="175" t="s">
        <v>420</v>
      </c>
      <c r="F33" s="176">
        <v>0</v>
      </c>
      <c r="G33" s="177" t="s">
        <v>421</v>
      </c>
      <c r="H33" s="177" t="s">
        <v>422</v>
      </c>
      <c r="I33" s="176"/>
    </row>
    <row r="34" spans="1:9" s="164" customFormat="1" ht="13.5" customHeight="1">
      <c r="A34" s="174" t="s">
        <v>11</v>
      </c>
      <c r="B34" s="175" t="s">
        <v>11</v>
      </c>
      <c r="C34" s="176"/>
      <c r="D34" s="175" t="s">
        <v>423</v>
      </c>
      <c r="E34" s="175" t="s">
        <v>424</v>
      </c>
      <c r="F34" s="176">
        <v>0</v>
      </c>
      <c r="G34" s="177" t="s">
        <v>425</v>
      </c>
      <c r="H34" s="177" t="s">
        <v>158</v>
      </c>
      <c r="I34" s="176"/>
    </row>
    <row r="35" spans="1:9" s="164" customFormat="1" ht="13.5" customHeight="1">
      <c r="A35" s="174" t="s">
        <v>11</v>
      </c>
      <c r="B35" s="175" t="s">
        <v>11</v>
      </c>
      <c r="C35" s="176"/>
      <c r="D35" s="175" t="s">
        <v>426</v>
      </c>
      <c r="E35" s="175" t="s">
        <v>427</v>
      </c>
      <c r="F35" s="176">
        <f>SUM(F36:F39)</f>
        <v>0</v>
      </c>
      <c r="G35" s="177" t="s">
        <v>11</v>
      </c>
      <c r="H35" s="177" t="s">
        <v>11</v>
      </c>
      <c r="I35" s="176"/>
    </row>
    <row r="36" spans="1:9" s="165" customFormat="1" ht="13.5" customHeight="1">
      <c r="A36" s="178" t="s">
        <v>11</v>
      </c>
      <c r="B36" s="179" t="s">
        <v>11</v>
      </c>
      <c r="C36" s="180"/>
      <c r="D36" s="179" t="s">
        <v>428</v>
      </c>
      <c r="E36" s="179" t="s">
        <v>429</v>
      </c>
      <c r="F36" s="180"/>
      <c r="G36" s="181" t="s">
        <v>11</v>
      </c>
      <c r="H36" s="181" t="s">
        <v>11</v>
      </c>
      <c r="I36" s="180"/>
    </row>
    <row r="37" spans="1:9" s="165" customFormat="1" ht="13.5" customHeight="1">
      <c r="A37" s="143" t="s">
        <v>11</v>
      </c>
      <c r="B37" s="143" t="s">
        <v>11</v>
      </c>
      <c r="C37" s="150"/>
      <c r="D37" s="143" t="s">
        <v>430</v>
      </c>
      <c r="E37" s="143" t="s">
        <v>431</v>
      </c>
      <c r="F37" s="150"/>
      <c r="G37" s="182"/>
      <c r="H37" s="182"/>
      <c r="I37" s="191"/>
    </row>
    <row r="38" spans="1:9" s="149" customFormat="1" ht="12.75">
      <c r="A38" s="143" t="s">
        <v>11</v>
      </c>
      <c r="B38" s="143" t="s">
        <v>11</v>
      </c>
      <c r="C38" s="150"/>
      <c r="D38" s="143" t="s">
        <v>432</v>
      </c>
      <c r="E38" s="143" t="s">
        <v>433</v>
      </c>
      <c r="F38" s="150"/>
      <c r="G38" s="182" t="s">
        <v>11</v>
      </c>
      <c r="H38" s="182" t="s">
        <v>11</v>
      </c>
      <c r="I38" s="191" t="s">
        <v>11</v>
      </c>
    </row>
    <row r="39" spans="1:9" s="149" customFormat="1" ht="12.75">
      <c r="A39" s="182" t="s">
        <v>11</v>
      </c>
      <c r="B39" s="182" t="s">
        <v>11</v>
      </c>
      <c r="C39" s="150"/>
      <c r="D39" s="182" t="s">
        <v>434</v>
      </c>
      <c r="E39" s="182" t="s">
        <v>435</v>
      </c>
      <c r="F39" s="150"/>
      <c r="G39" s="182" t="s">
        <v>11</v>
      </c>
      <c r="H39" s="182" t="s">
        <v>11</v>
      </c>
      <c r="I39" s="191" t="s">
        <v>11</v>
      </c>
    </row>
    <row r="40" spans="1:9" s="149" customFormat="1" ht="12.75">
      <c r="A40" s="157" t="s">
        <v>436</v>
      </c>
      <c r="B40" s="157"/>
      <c r="C40" s="150">
        <f>C7+C21</f>
        <v>161734.51</v>
      </c>
      <c r="D40" s="183" t="s">
        <v>437</v>
      </c>
      <c r="E40" s="184"/>
      <c r="F40" s="184"/>
      <c r="G40" s="184"/>
      <c r="H40" s="185"/>
      <c r="I40" s="192">
        <f>F7+F35+I7+I24+I30</f>
        <v>12466.080000000002</v>
      </c>
    </row>
    <row r="41" spans="1:9" s="149" customFormat="1" ht="12.75">
      <c r="A41" s="186" t="s">
        <v>438</v>
      </c>
      <c r="B41" s="186"/>
      <c r="C41" s="186" t="s">
        <v>11</v>
      </c>
      <c r="D41" s="186" t="s">
        <v>11</v>
      </c>
      <c r="E41" s="186" t="s">
        <v>11</v>
      </c>
      <c r="F41" s="186" t="s">
        <v>11</v>
      </c>
      <c r="G41" s="186" t="s">
        <v>11</v>
      </c>
      <c r="H41" s="186" t="s">
        <v>11</v>
      </c>
      <c r="I41" s="186" t="s">
        <v>11</v>
      </c>
    </row>
    <row r="42" spans="1:9" ht="15">
      <c r="A42" s="187"/>
      <c r="B42" s="187"/>
      <c r="C42" s="187"/>
      <c r="D42" s="187"/>
      <c r="E42" s="187"/>
      <c r="F42" s="187"/>
      <c r="G42" s="187"/>
      <c r="H42" s="187"/>
      <c r="I42" s="187"/>
    </row>
    <row r="43" spans="1:9" ht="15">
      <c r="A43" s="187"/>
      <c r="B43" s="187"/>
      <c r="C43" s="187"/>
      <c r="D43" s="187"/>
      <c r="E43" s="187"/>
      <c r="F43" s="187"/>
      <c r="G43" s="187"/>
      <c r="H43" s="187"/>
      <c r="I43" s="187"/>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4"/>
  <sheetViews>
    <sheetView showZeros="0" workbookViewId="0" topLeftCell="A1">
      <selection activeCell="L9" sqref="L9"/>
    </sheetView>
  </sheetViews>
  <sheetFormatPr defaultColWidth="8.625" defaultRowHeight="14.25"/>
  <cols>
    <col min="1" max="3" width="3.625" style="111" customWidth="1"/>
    <col min="4" max="4" width="26.625" style="111" customWidth="1"/>
    <col min="5" max="8" width="7.875" style="111" customWidth="1"/>
    <col min="9" max="10" width="9.25390625" style="111" customWidth="1"/>
    <col min="11" max="11" width="7.875" style="111" customWidth="1"/>
    <col min="12" max="13" width="9.50390625" style="111" customWidth="1"/>
    <col min="14" max="16" width="7.875" style="111" customWidth="1"/>
    <col min="17" max="17" width="10.50390625" style="111" customWidth="1"/>
    <col min="18" max="32" width="9.00390625" style="111" bestFit="1" customWidth="1"/>
    <col min="33" max="16384" width="8.625" style="111" customWidth="1"/>
  </cols>
  <sheetData>
    <row r="1" spans="1:17" ht="25.5" customHeight="1">
      <c r="A1" s="85" t="s">
        <v>439</v>
      </c>
      <c r="B1" s="85"/>
      <c r="C1" s="85"/>
      <c r="D1" s="85"/>
      <c r="E1" s="85"/>
      <c r="F1" s="85"/>
      <c r="G1" s="85"/>
      <c r="H1" s="85"/>
      <c r="I1" s="85"/>
      <c r="J1" s="85"/>
      <c r="K1" s="152"/>
      <c r="L1" s="152"/>
      <c r="M1" s="152"/>
      <c r="N1" s="152"/>
      <c r="O1" s="152"/>
      <c r="P1" s="152"/>
      <c r="Q1" s="152"/>
    </row>
    <row r="2" spans="1:17" s="149" customFormat="1" ht="18" customHeight="1">
      <c r="A2" s="137"/>
      <c r="B2" s="137"/>
      <c r="C2" s="137"/>
      <c r="D2" s="137"/>
      <c r="E2" s="137"/>
      <c r="F2" s="137"/>
      <c r="G2" s="137"/>
      <c r="H2" s="137"/>
      <c r="I2" s="137"/>
      <c r="J2" s="137"/>
      <c r="K2" s="153"/>
      <c r="L2" s="153"/>
      <c r="N2" s="154"/>
      <c r="Q2" s="159" t="s">
        <v>440</v>
      </c>
    </row>
    <row r="3" spans="1:17" s="149" customFormat="1" ht="18" customHeight="1">
      <c r="A3" s="31" t="s">
        <v>2</v>
      </c>
      <c r="B3" s="31"/>
      <c r="C3" s="31"/>
      <c r="D3" s="31"/>
      <c r="E3" s="137"/>
      <c r="F3" s="137"/>
      <c r="G3" s="137"/>
      <c r="H3" s="137"/>
      <c r="I3" s="137"/>
      <c r="J3" s="137"/>
      <c r="K3" s="153"/>
      <c r="L3" s="153"/>
      <c r="N3" s="155"/>
      <c r="Q3" s="160" t="s">
        <v>3</v>
      </c>
    </row>
    <row r="4" spans="1:17" s="136" customFormat="1" ht="18.75" customHeight="1">
      <c r="A4" s="139" t="s">
        <v>6</v>
      </c>
      <c r="B4" s="139"/>
      <c r="C4" s="139" t="s">
        <v>11</v>
      </c>
      <c r="D4" s="139" t="s">
        <v>11</v>
      </c>
      <c r="E4" s="139" t="s">
        <v>249</v>
      </c>
      <c r="F4" s="139"/>
      <c r="G4" s="139"/>
      <c r="H4" s="139" t="s">
        <v>250</v>
      </c>
      <c r="I4" s="139"/>
      <c r="J4" s="139"/>
      <c r="K4" s="156" t="s">
        <v>251</v>
      </c>
      <c r="L4" s="156"/>
      <c r="M4" s="156"/>
      <c r="N4" s="156" t="s">
        <v>80</v>
      </c>
      <c r="O4" s="156"/>
      <c r="P4" s="156" t="s">
        <v>11</v>
      </c>
      <c r="Q4" s="156" t="s">
        <v>11</v>
      </c>
    </row>
    <row r="5" spans="1:17" s="136" customFormat="1" ht="18.75" customHeight="1">
      <c r="A5" s="139" t="s">
        <v>252</v>
      </c>
      <c r="B5" s="139"/>
      <c r="C5" s="139"/>
      <c r="D5" s="139" t="s">
        <v>94</v>
      </c>
      <c r="E5" s="139" t="s">
        <v>100</v>
      </c>
      <c r="F5" s="139" t="s">
        <v>253</v>
      </c>
      <c r="G5" s="139" t="s">
        <v>254</v>
      </c>
      <c r="H5" s="139" t="s">
        <v>100</v>
      </c>
      <c r="I5" s="139" t="s">
        <v>162</v>
      </c>
      <c r="J5" s="139" t="s">
        <v>163</v>
      </c>
      <c r="K5" s="156" t="s">
        <v>100</v>
      </c>
      <c r="L5" s="156" t="s">
        <v>162</v>
      </c>
      <c r="M5" s="156" t="s">
        <v>163</v>
      </c>
      <c r="N5" s="156" t="s">
        <v>100</v>
      </c>
      <c r="O5" s="156" t="s">
        <v>253</v>
      </c>
      <c r="P5" s="156" t="s">
        <v>254</v>
      </c>
      <c r="Q5" s="156"/>
    </row>
    <row r="6" spans="1:17" s="136" customFormat="1" ht="18.75" customHeight="1">
      <c r="A6" s="139"/>
      <c r="B6" s="139" t="s">
        <v>11</v>
      </c>
      <c r="C6" s="139" t="s">
        <v>11</v>
      </c>
      <c r="D6" s="139" t="s">
        <v>11</v>
      </c>
      <c r="E6" s="139" t="s">
        <v>11</v>
      </c>
      <c r="F6" s="139" t="s">
        <v>11</v>
      </c>
      <c r="G6" s="140"/>
      <c r="H6" s="139" t="s">
        <v>11</v>
      </c>
      <c r="I6" s="139" t="s">
        <v>11</v>
      </c>
      <c r="J6" s="139" t="s">
        <v>95</v>
      </c>
      <c r="K6" s="156" t="s">
        <v>11</v>
      </c>
      <c r="L6" s="156" t="s">
        <v>11</v>
      </c>
      <c r="M6" s="156" t="s">
        <v>95</v>
      </c>
      <c r="N6" s="156" t="s">
        <v>11</v>
      </c>
      <c r="O6" s="156" t="s">
        <v>11</v>
      </c>
      <c r="P6" s="156" t="s">
        <v>255</v>
      </c>
      <c r="Q6" s="156" t="s">
        <v>441</v>
      </c>
    </row>
    <row r="7" spans="1:17" s="149" customFormat="1" ht="18.75" customHeight="1">
      <c r="A7" s="139"/>
      <c r="B7" s="139" t="s">
        <v>11</v>
      </c>
      <c r="C7" s="139" t="s">
        <v>11</v>
      </c>
      <c r="D7" s="139" t="s">
        <v>11</v>
      </c>
      <c r="E7" s="139" t="s">
        <v>11</v>
      </c>
      <c r="F7" s="139" t="s">
        <v>11</v>
      </c>
      <c r="G7" s="139" t="s">
        <v>11</v>
      </c>
      <c r="H7" s="139" t="s">
        <v>11</v>
      </c>
      <c r="I7" s="139" t="s">
        <v>11</v>
      </c>
      <c r="J7" s="139" t="s">
        <v>11</v>
      </c>
      <c r="K7" s="156" t="s">
        <v>11</v>
      </c>
      <c r="L7" s="156" t="s">
        <v>11</v>
      </c>
      <c r="M7" s="156" t="s">
        <v>11</v>
      </c>
      <c r="N7" s="156" t="s">
        <v>11</v>
      </c>
      <c r="O7" s="156" t="s">
        <v>11</v>
      </c>
      <c r="P7" s="156" t="s">
        <v>11</v>
      </c>
      <c r="Q7" s="156" t="s">
        <v>11</v>
      </c>
    </row>
    <row r="8" spans="1:17" s="149" customFormat="1" ht="19.5" customHeight="1">
      <c r="A8" s="139" t="s">
        <v>97</v>
      </c>
      <c r="B8" s="139" t="s">
        <v>98</v>
      </c>
      <c r="C8" s="139" t="s">
        <v>99</v>
      </c>
      <c r="D8" s="139" t="s">
        <v>10</v>
      </c>
      <c r="E8" s="142" t="s">
        <v>13</v>
      </c>
      <c r="F8" s="142" t="s">
        <v>16</v>
      </c>
      <c r="G8" s="142" t="s">
        <v>19</v>
      </c>
      <c r="H8" s="142" t="s">
        <v>22</v>
      </c>
      <c r="I8" s="142" t="s">
        <v>25</v>
      </c>
      <c r="J8" s="142" t="s">
        <v>28</v>
      </c>
      <c r="K8" s="157" t="s">
        <v>31</v>
      </c>
      <c r="L8" s="157" t="s">
        <v>34</v>
      </c>
      <c r="M8" s="157" t="s">
        <v>36</v>
      </c>
      <c r="N8" s="157" t="s">
        <v>38</v>
      </c>
      <c r="O8" s="157" t="s">
        <v>40</v>
      </c>
      <c r="P8" s="157" t="s">
        <v>42</v>
      </c>
      <c r="Q8" s="157" t="s">
        <v>44</v>
      </c>
    </row>
    <row r="9" spans="1:17" s="149" customFormat="1" ht="20.25" customHeight="1">
      <c r="A9" s="139"/>
      <c r="B9" s="139" t="s">
        <v>11</v>
      </c>
      <c r="C9" s="139" t="s">
        <v>11</v>
      </c>
      <c r="D9" s="139" t="s">
        <v>100</v>
      </c>
      <c r="E9" s="150">
        <f>E10</f>
        <v>0</v>
      </c>
      <c r="F9" s="150">
        <f aca="true" t="shared" si="0" ref="F9:Q9">F10</f>
        <v>0</v>
      </c>
      <c r="G9" s="150">
        <f t="shared" si="0"/>
        <v>0</v>
      </c>
      <c r="H9" s="150">
        <f t="shared" si="0"/>
        <v>31</v>
      </c>
      <c r="I9" s="150">
        <f t="shared" si="0"/>
        <v>0</v>
      </c>
      <c r="J9" s="150">
        <f t="shared" si="0"/>
        <v>31</v>
      </c>
      <c r="K9" s="150">
        <f t="shared" si="0"/>
        <v>31</v>
      </c>
      <c r="L9" s="150">
        <f t="shared" si="0"/>
        <v>0</v>
      </c>
      <c r="M9" s="150">
        <f t="shared" si="0"/>
        <v>31</v>
      </c>
      <c r="N9" s="150">
        <f t="shared" si="0"/>
        <v>0</v>
      </c>
      <c r="O9" s="150">
        <f t="shared" si="0"/>
        <v>0</v>
      </c>
      <c r="P9" s="150">
        <f t="shared" si="0"/>
        <v>0</v>
      </c>
      <c r="Q9" s="150">
        <f t="shared" si="0"/>
        <v>0</v>
      </c>
    </row>
    <row r="10" spans="1:17" s="149" customFormat="1" ht="20.25" customHeight="1">
      <c r="A10" s="143" t="s">
        <v>222</v>
      </c>
      <c r="B10" s="143"/>
      <c r="C10" s="143"/>
      <c r="D10" s="143" t="s">
        <v>155</v>
      </c>
      <c r="E10" s="150">
        <f>E11</f>
        <v>0</v>
      </c>
      <c r="F10" s="150">
        <f aca="true" t="shared" si="1" ref="F10:Q10">F11</f>
        <v>0</v>
      </c>
      <c r="G10" s="150">
        <f t="shared" si="1"/>
        <v>0</v>
      </c>
      <c r="H10" s="150">
        <f t="shared" si="1"/>
        <v>31</v>
      </c>
      <c r="I10" s="150">
        <f t="shared" si="1"/>
        <v>0</v>
      </c>
      <c r="J10" s="150">
        <f t="shared" si="1"/>
        <v>31</v>
      </c>
      <c r="K10" s="150">
        <f t="shared" si="1"/>
        <v>31</v>
      </c>
      <c r="L10" s="150">
        <f t="shared" si="1"/>
        <v>0</v>
      </c>
      <c r="M10" s="150">
        <f t="shared" si="1"/>
        <v>31</v>
      </c>
      <c r="N10" s="150">
        <f t="shared" si="1"/>
        <v>0</v>
      </c>
      <c r="O10" s="150">
        <f t="shared" si="1"/>
        <v>0</v>
      </c>
      <c r="P10" s="150">
        <f t="shared" si="1"/>
        <v>0</v>
      </c>
      <c r="Q10" s="150">
        <f t="shared" si="1"/>
        <v>0</v>
      </c>
    </row>
    <row r="11" spans="1:17" s="149" customFormat="1" ht="20.25" customHeight="1">
      <c r="A11" s="143" t="s">
        <v>223</v>
      </c>
      <c r="B11" s="143"/>
      <c r="C11" s="143"/>
      <c r="D11" s="143" t="s">
        <v>156</v>
      </c>
      <c r="E11" s="150">
        <f>E12</f>
        <v>0</v>
      </c>
      <c r="F11" s="150">
        <f aca="true" t="shared" si="2" ref="F11:Q11">F12</f>
        <v>0</v>
      </c>
      <c r="G11" s="150">
        <f t="shared" si="2"/>
        <v>0</v>
      </c>
      <c r="H11" s="150">
        <f t="shared" si="2"/>
        <v>31</v>
      </c>
      <c r="I11" s="150">
        <f t="shared" si="2"/>
        <v>0</v>
      </c>
      <c r="J11" s="150">
        <f t="shared" si="2"/>
        <v>31</v>
      </c>
      <c r="K11" s="150">
        <f t="shared" si="2"/>
        <v>31</v>
      </c>
      <c r="L11" s="150">
        <f t="shared" si="2"/>
        <v>0</v>
      </c>
      <c r="M11" s="150">
        <f t="shared" si="2"/>
        <v>31</v>
      </c>
      <c r="N11" s="150">
        <f t="shared" si="2"/>
        <v>0</v>
      </c>
      <c r="O11" s="150">
        <f t="shared" si="2"/>
        <v>0</v>
      </c>
      <c r="P11" s="150">
        <f t="shared" si="2"/>
        <v>0</v>
      </c>
      <c r="Q11" s="150">
        <f t="shared" si="2"/>
        <v>0</v>
      </c>
    </row>
    <row r="12" spans="1:17" s="149" customFormat="1" ht="20.25" customHeight="1">
      <c r="A12" s="143" t="s">
        <v>224</v>
      </c>
      <c r="B12" s="143"/>
      <c r="C12" s="143"/>
      <c r="D12" s="143" t="s">
        <v>157</v>
      </c>
      <c r="E12" s="150">
        <f>SUM(F12:G12)</f>
        <v>0</v>
      </c>
      <c r="F12" s="150"/>
      <c r="G12" s="150"/>
      <c r="H12" s="150">
        <f>SUM(I12:J12)</f>
        <v>31</v>
      </c>
      <c r="I12" s="150">
        <v>0</v>
      </c>
      <c r="J12" s="150">
        <v>31</v>
      </c>
      <c r="K12" s="150">
        <f>SUM(L12:M12)</f>
        <v>31</v>
      </c>
      <c r="L12" s="150"/>
      <c r="M12" s="150">
        <v>31</v>
      </c>
      <c r="N12" s="150">
        <f>SUM(O12:Q12)</f>
        <v>0</v>
      </c>
      <c r="O12" s="150"/>
      <c r="P12" s="150"/>
      <c r="Q12" s="150"/>
    </row>
    <row r="13" spans="1:14" s="149" customFormat="1" ht="24" customHeight="1">
      <c r="A13" s="151" t="s">
        <v>442</v>
      </c>
      <c r="B13" s="151"/>
      <c r="C13" s="151"/>
      <c r="D13" s="151"/>
      <c r="E13" s="151"/>
      <c r="F13" s="151"/>
      <c r="G13" s="151"/>
      <c r="H13" s="151"/>
      <c r="I13" s="151"/>
      <c r="J13" s="151"/>
      <c r="K13" s="158"/>
      <c r="L13" s="158"/>
      <c r="M13" s="158"/>
      <c r="N13" s="158"/>
    </row>
    <row r="14" spans="1:10" ht="15">
      <c r="A14" s="134"/>
      <c r="B14" s="134"/>
      <c r="C14" s="134"/>
      <c r="D14" s="134"/>
      <c r="E14" s="134"/>
      <c r="F14" s="134"/>
      <c r="G14" s="134"/>
      <c r="H14" s="134"/>
      <c r="I14" s="134"/>
      <c r="J14" s="134"/>
    </row>
    <row r="15" spans="1:10" ht="15">
      <c r="A15" s="134"/>
      <c r="B15" s="134"/>
      <c r="C15" s="134"/>
      <c r="D15" s="134"/>
      <c r="E15" s="134"/>
      <c r="F15" s="134"/>
      <c r="G15" s="134"/>
      <c r="H15" s="134"/>
      <c r="I15" s="134"/>
      <c r="J15" s="134"/>
    </row>
    <row r="16" spans="1:10" ht="15">
      <c r="A16" s="134"/>
      <c r="B16" s="134"/>
      <c r="C16" s="134"/>
      <c r="D16" s="134"/>
      <c r="E16" s="134"/>
      <c r="F16" s="134"/>
      <c r="G16" s="134"/>
      <c r="H16" s="134"/>
      <c r="I16" s="134"/>
      <c r="J16" s="134"/>
    </row>
    <row r="17" spans="1:10" ht="15">
      <c r="A17" s="134"/>
      <c r="B17" s="134"/>
      <c r="C17" s="134"/>
      <c r="D17" s="134"/>
      <c r="E17" s="134"/>
      <c r="F17" s="134"/>
      <c r="G17" s="134"/>
      <c r="H17" s="134"/>
      <c r="I17" s="134"/>
      <c r="J17" s="134"/>
    </row>
    <row r="18" spans="1:6" ht="15">
      <c r="A18" s="134"/>
      <c r="B18" s="134"/>
      <c r="C18" s="134"/>
      <c r="D18" s="134"/>
      <c r="E18" s="134"/>
      <c r="F18" s="134"/>
    </row>
    <row r="19" spans="1:6" ht="15">
      <c r="A19" s="134"/>
      <c r="B19" s="134"/>
      <c r="C19" s="134"/>
      <c r="D19" s="134"/>
      <c r="E19" s="134"/>
      <c r="F19" s="134"/>
    </row>
    <row r="20" spans="1:6" ht="15">
      <c r="A20" s="134"/>
      <c r="B20" s="134"/>
      <c r="C20" s="134"/>
      <c r="D20" s="134"/>
      <c r="E20" s="134"/>
      <c r="F20" s="134"/>
    </row>
    <row r="21" spans="1:6" ht="15">
      <c r="A21" s="134"/>
      <c r="B21" s="134"/>
      <c r="C21" s="134"/>
      <c r="D21" s="134"/>
      <c r="E21" s="134"/>
      <c r="F21" s="134"/>
    </row>
    <row r="22" spans="1:6" ht="15">
      <c r="A22" s="134"/>
      <c r="B22" s="134"/>
      <c r="C22" s="134"/>
      <c r="D22" s="134"/>
      <c r="E22" s="134"/>
      <c r="F22" s="134"/>
    </row>
    <row r="23" spans="1:6" ht="15">
      <c r="A23" s="134"/>
      <c r="B23" s="134"/>
      <c r="C23" s="134"/>
      <c r="D23" s="134"/>
      <c r="E23" s="134"/>
      <c r="F23" s="134"/>
    </row>
    <row r="24" spans="1:6" ht="15">
      <c r="A24" s="134"/>
      <c r="B24" s="134"/>
      <c r="C24" s="134"/>
      <c r="D24" s="134"/>
      <c r="E24" s="134"/>
      <c r="F24" s="134"/>
    </row>
    <row r="25" spans="1:6" ht="15">
      <c r="A25" s="134"/>
      <c r="B25" s="134"/>
      <c r="C25" s="134"/>
      <c r="D25" s="134"/>
      <c r="E25" s="134"/>
      <c r="F25" s="134"/>
    </row>
    <row r="26" spans="1:6" ht="15">
      <c r="A26" s="134"/>
      <c r="B26" s="134"/>
      <c r="C26" s="134"/>
      <c r="D26" s="134"/>
      <c r="E26" s="134"/>
      <c r="F26" s="134"/>
    </row>
    <row r="27" spans="1:6" ht="15">
      <c r="A27" s="134"/>
      <c r="B27" s="134"/>
      <c r="C27" s="134"/>
      <c r="D27" s="134"/>
      <c r="E27" s="134"/>
      <c r="F27" s="134"/>
    </row>
    <row r="28" spans="1:6" ht="15">
      <c r="A28" s="134"/>
      <c r="B28" s="134"/>
      <c r="C28" s="134"/>
      <c r="D28" s="134"/>
      <c r="E28" s="134"/>
      <c r="F28" s="134"/>
    </row>
    <row r="29" spans="1:6" ht="15">
      <c r="A29" s="134"/>
      <c r="B29" s="134"/>
      <c r="C29" s="134"/>
      <c r="D29" s="134"/>
      <c r="E29" s="134"/>
      <c r="F29" s="134"/>
    </row>
    <row r="30" spans="1:6" ht="15">
      <c r="A30" s="134"/>
      <c r="B30" s="134"/>
      <c r="C30" s="134"/>
      <c r="D30" s="134"/>
      <c r="E30" s="134"/>
      <c r="F30" s="134"/>
    </row>
    <row r="31" spans="1:6" ht="15">
      <c r="A31" s="134"/>
      <c r="B31" s="134"/>
      <c r="C31" s="134"/>
      <c r="D31" s="134"/>
      <c r="E31" s="134"/>
      <c r="F31" s="134"/>
    </row>
    <row r="32" spans="1:6" ht="15">
      <c r="A32" s="134"/>
      <c r="B32" s="134"/>
      <c r="C32" s="134"/>
      <c r="D32" s="134"/>
      <c r="E32" s="134"/>
      <c r="F32" s="134"/>
    </row>
    <row r="33" spans="1:6" ht="15">
      <c r="A33" s="134"/>
      <c r="B33" s="134"/>
      <c r="C33" s="134"/>
      <c r="D33" s="134"/>
      <c r="E33" s="134"/>
      <c r="F33" s="134"/>
    </row>
    <row r="34" spans="1:6" ht="15">
      <c r="A34" s="134"/>
      <c r="B34" s="134"/>
      <c r="C34" s="134"/>
      <c r="D34" s="134"/>
      <c r="E34" s="134"/>
      <c r="F34" s="134"/>
    </row>
  </sheetData>
  <sheetProtection/>
  <mergeCells count="30">
    <mergeCell ref="A1:Q1"/>
    <mergeCell ref="A3:D3"/>
    <mergeCell ref="A4:D4"/>
    <mergeCell ref="E4:G4"/>
    <mergeCell ref="H4:J4"/>
    <mergeCell ref="K4:M4"/>
    <mergeCell ref="N4:Q4"/>
    <mergeCell ref="P5:Q5"/>
    <mergeCell ref="A10:C10"/>
    <mergeCell ref="A11:C11"/>
    <mergeCell ref="A12:C12"/>
    <mergeCell ref="A13:N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showZeros="0" zoomScaleSheetLayoutView="100" workbookViewId="0" topLeftCell="A7">
      <selection activeCell="A4" sqref="A4:J18"/>
    </sheetView>
  </sheetViews>
  <sheetFormatPr defaultColWidth="8.625" defaultRowHeight="14.25"/>
  <cols>
    <col min="1" max="3" width="3.625" style="111" customWidth="1"/>
    <col min="4" max="4" width="24.375" style="111" customWidth="1"/>
    <col min="5" max="8" width="7.875" style="111" customWidth="1"/>
    <col min="9" max="32" width="9.00390625" style="111" bestFit="1" customWidth="1"/>
    <col min="33" max="224" width="8.625" style="111" customWidth="1"/>
    <col min="225" max="245" width="9.00390625" style="111" bestFit="1" customWidth="1"/>
  </cols>
  <sheetData>
    <row r="1" spans="1:10" s="111" customFormat="1" ht="35.25" customHeight="1">
      <c r="A1" s="85" t="s">
        <v>443</v>
      </c>
      <c r="B1" s="85"/>
      <c r="C1" s="85"/>
      <c r="D1" s="85"/>
      <c r="E1" s="85"/>
      <c r="F1" s="85"/>
      <c r="G1" s="85"/>
      <c r="H1" s="85"/>
      <c r="I1" s="85"/>
      <c r="J1" s="85"/>
    </row>
    <row r="2" spans="1:10" s="111" customFormat="1" ht="18" customHeight="1">
      <c r="A2" s="137"/>
      <c r="B2" s="137"/>
      <c r="C2" s="137"/>
      <c r="D2" s="137"/>
      <c r="E2" s="137"/>
      <c r="F2" s="137"/>
      <c r="G2" s="137"/>
      <c r="H2" s="134"/>
      <c r="I2" s="134"/>
      <c r="J2" s="33" t="s">
        <v>444</v>
      </c>
    </row>
    <row r="3" spans="1:10" s="111" customFormat="1" ht="18" customHeight="1">
      <c r="A3" s="31" t="s">
        <v>2</v>
      </c>
      <c r="B3" s="31"/>
      <c r="C3" s="31"/>
      <c r="D3" s="31"/>
      <c r="E3" s="137"/>
      <c r="F3" s="137"/>
      <c r="G3" s="137"/>
      <c r="H3" s="138"/>
      <c r="I3" s="138"/>
      <c r="J3" s="147" t="s">
        <v>3</v>
      </c>
    </row>
    <row r="4" spans="1:10" s="135" customFormat="1" ht="15.75" customHeight="1">
      <c r="A4" s="139" t="s">
        <v>6</v>
      </c>
      <c r="B4" s="139"/>
      <c r="C4" s="139"/>
      <c r="D4" s="139"/>
      <c r="E4" s="139" t="s">
        <v>249</v>
      </c>
      <c r="F4" s="139" t="s">
        <v>250</v>
      </c>
      <c r="G4" s="139" t="s">
        <v>251</v>
      </c>
      <c r="H4" s="139" t="s">
        <v>80</v>
      </c>
      <c r="I4" s="139"/>
      <c r="J4" s="139"/>
    </row>
    <row r="5" spans="1:10" s="136" customFormat="1" ht="15.75" customHeight="1">
      <c r="A5" s="139" t="s">
        <v>252</v>
      </c>
      <c r="B5" s="139"/>
      <c r="C5" s="139"/>
      <c r="D5" s="139" t="s">
        <v>94</v>
      </c>
      <c r="E5" s="139"/>
      <c r="F5" s="139"/>
      <c r="G5" s="139"/>
      <c r="H5" s="139" t="s">
        <v>100</v>
      </c>
      <c r="I5" s="139" t="s">
        <v>445</v>
      </c>
      <c r="J5" s="139" t="s">
        <v>446</v>
      </c>
    </row>
    <row r="6" spans="1:10" s="136" customFormat="1" ht="15.75" customHeight="1">
      <c r="A6" s="139"/>
      <c r="B6" s="139"/>
      <c r="C6" s="139"/>
      <c r="D6" s="139"/>
      <c r="E6" s="139"/>
      <c r="F6" s="139"/>
      <c r="G6" s="140"/>
      <c r="H6" s="139"/>
      <c r="I6" s="139"/>
      <c r="J6" s="139" t="s">
        <v>256</v>
      </c>
    </row>
    <row r="7" spans="1:10" s="111" customFormat="1" ht="15.75" customHeight="1">
      <c r="A7" s="139"/>
      <c r="B7" s="139"/>
      <c r="C7" s="139"/>
      <c r="D7" s="139"/>
      <c r="E7" s="139"/>
      <c r="F7" s="139"/>
      <c r="G7" s="139"/>
      <c r="H7" s="139"/>
      <c r="I7" s="139"/>
      <c r="J7" s="139"/>
    </row>
    <row r="8" spans="1:10" s="111" customFormat="1" ht="15.75" customHeight="1">
      <c r="A8" s="139" t="s">
        <v>97</v>
      </c>
      <c r="B8" s="139" t="s">
        <v>98</v>
      </c>
      <c r="C8" s="139" t="s">
        <v>99</v>
      </c>
      <c r="D8" s="139" t="s">
        <v>10</v>
      </c>
      <c r="E8" s="141">
        <v>1</v>
      </c>
      <c r="F8" s="141">
        <v>2</v>
      </c>
      <c r="G8" s="141">
        <v>3</v>
      </c>
      <c r="H8" s="141">
        <v>4</v>
      </c>
      <c r="I8" s="141">
        <v>5</v>
      </c>
      <c r="J8" s="141">
        <v>6</v>
      </c>
    </row>
    <row r="9" spans="1:10" s="111" customFormat="1" ht="15.75" customHeight="1">
      <c r="A9" s="139"/>
      <c r="B9" s="139"/>
      <c r="C9" s="139"/>
      <c r="D9" s="139" t="s">
        <v>100</v>
      </c>
      <c r="E9" s="142"/>
      <c r="F9" s="142"/>
      <c r="G9" s="142"/>
      <c r="H9" s="142"/>
      <c r="I9" s="142"/>
      <c r="J9" s="144"/>
    </row>
    <row r="10" spans="1:10" s="111" customFormat="1" ht="20.25" customHeight="1">
      <c r="A10" s="143"/>
      <c r="B10" s="143"/>
      <c r="C10" s="143"/>
      <c r="D10" s="143"/>
      <c r="E10" s="144"/>
      <c r="F10" s="144"/>
      <c r="G10" s="144"/>
      <c r="H10" s="144"/>
      <c r="I10" s="144"/>
      <c r="J10" s="144"/>
    </row>
    <row r="11" spans="1:10" s="111" customFormat="1" ht="20.25" customHeight="1">
      <c r="A11" s="143"/>
      <c r="B11" s="143"/>
      <c r="C11" s="143"/>
      <c r="D11" s="143"/>
      <c r="E11" s="144"/>
      <c r="F11" s="144"/>
      <c r="G11" s="144"/>
      <c r="H11" s="144"/>
      <c r="I11" s="144"/>
      <c r="J11" s="144"/>
    </row>
    <row r="12" spans="1:10" s="111" customFormat="1" ht="20.25" customHeight="1">
      <c r="A12" s="143"/>
      <c r="B12" s="143"/>
      <c r="C12" s="143"/>
      <c r="D12" s="143"/>
      <c r="E12" s="144"/>
      <c r="F12" s="144"/>
      <c r="G12" s="144"/>
      <c r="H12" s="144"/>
      <c r="I12" s="144"/>
      <c r="J12" s="144"/>
    </row>
    <row r="13" spans="1:10" s="111" customFormat="1" ht="20.25" customHeight="1">
      <c r="A13" s="143"/>
      <c r="B13" s="143"/>
      <c r="C13" s="143"/>
      <c r="D13" s="143"/>
      <c r="E13" s="144"/>
      <c r="F13" s="144"/>
      <c r="G13" s="144"/>
      <c r="H13" s="144"/>
      <c r="I13" s="144"/>
      <c r="J13" s="144"/>
    </row>
    <row r="14" spans="1:10" s="111" customFormat="1" ht="20.25" customHeight="1">
      <c r="A14" s="143"/>
      <c r="B14" s="143"/>
      <c r="C14" s="143"/>
      <c r="D14" s="143"/>
      <c r="E14" s="144"/>
      <c r="F14" s="144"/>
      <c r="G14" s="144"/>
      <c r="H14" s="144"/>
      <c r="I14" s="144"/>
      <c r="J14" s="144"/>
    </row>
    <row r="15" spans="1:10" s="111" customFormat="1" ht="20.25" customHeight="1">
      <c r="A15" s="143"/>
      <c r="B15" s="143"/>
      <c r="C15" s="143"/>
      <c r="D15" s="143"/>
      <c r="E15" s="144"/>
      <c r="F15" s="144"/>
      <c r="G15" s="144"/>
      <c r="H15" s="144"/>
      <c r="I15" s="144"/>
      <c r="J15" s="144"/>
    </row>
    <row r="16" spans="1:10" s="111" customFormat="1" ht="20.25" customHeight="1">
      <c r="A16" s="143"/>
      <c r="B16" s="143"/>
      <c r="C16" s="143"/>
      <c r="D16" s="143"/>
      <c r="E16" s="144"/>
      <c r="F16" s="144"/>
      <c r="G16" s="144"/>
      <c r="H16" s="144"/>
      <c r="I16" s="144"/>
      <c r="J16" s="144"/>
    </row>
    <row r="17" spans="1:10" s="111" customFormat="1" ht="24" customHeight="1">
      <c r="A17" s="145" t="s">
        <v>447</v>
      </c>
      <c r="B17" s="145"/>
      <c r="C17" s="145"/>
      <c r="D17" s="145"/>
      <c r="E17" s="145"/>
      <c r="F17" s="145"/>
      <c r="G17" s="145"/>
      <c r="H17" s="35"/>
      <c r="I17" s="148"/>
      <c r="J17" s="148"/>
    </row>
    <row r="18" spans="1:10" ht="15">
      <c r="A18" s="138" t="s">
        <v>448</v>
      </c>
      <c r="B18" s="146"/>
      <c r="C18" s="146"/>
      <c r="D18" s="146"/>
      <c r="E18" s="146"/>
      <c r="F18" s="146"/>
      <c r="G18" s="146"/>
      <c r="H18" s="146"/>
      <c r="I18" s="146"/>
      <c r="J18" s="146"/>
    </row>
    <row r="19" spans="1:10" ht="15">
      <c r="A19" s="134"/>
      <c r="B19" s="134"/>
      <c r="C19" s="134"/>
      <c r="D19" s="134"/>
      <c r="E19" s="134"/>
      <c r="F19" s="134"/>
      <c r="G19" s="134"/>
      <c r="H19" s="134"/>
      <c r="I19" s="134"/>
      <c r="J19" s="134"/>
    </row>
    <row r="20" spans="1:10" ht="15">
      <c r="A20" s="134"/>
      <c r="B20" s="134"/>
      <c r="C20" s="134"/>
      <c r="D20" s="134"/>
      <c r="E20" s="134"/>
      <c r="F20" s="134"/>
      <c r="G20" s="134"/>
      <c r="H20" s="134"/>
      <c r="I20" s="134"/>
      <c r="J20" s="134"/>
    </row>
    <row r="21" spans="1:10" ht="15">
      <c r="A21" s="134"/>
      <c r="B21" s="134"/>
      <c r="C21" s="134"/>
      <c r="D21" s="134"/>
      <c r="E21" s="134"/>
      <c r="F21" s="134"/>
      <c r="G21" s="134"/>
      <c r="H21" s="134"/>
      <c r="I21" s="134"/>
      <c r="J21" s="134"/>
    </row>
    <row r="22" spans="1:6" ht="15">
      <c r="A22" s="134"/>
      <c r="B22" s="134"/>
      <c r="C22" s="134"/>
      <c r="D22" s="134"/>
      <c r="E22" s="134"/>
      <c r="F22" s="134"/>
    </row>
    <row r="23" spans="1:6" ht="15">
      <c r="A23" s="134"/>
      <c r="B23" s="134"/>
      <c r="C23" s="134"/>
      <c r="D23" s="134"/>
      <c r="E23" s="134"/>
      <c r="F23" s="134"/>
    </row>
    <row r="24" spans="1:6" ht="15">
      <c r="A24" s="134"/>
      <c r="B24" s="134"/>
      <c r="C24" s="134"/>
      <c r="D24" s="134"/>
      <c r="E24" s="134"/>
      <c r="F24" s="134"/>
    </row>
    <row r="25" spans="1:6" ht="15">
      <c r="A25" s="134"/>
      <c r="B25" s="134"/>
      <c r="C25" s="134"/>
      <c r="D25" s="134"/>
      <c r="E25" s="134"/>
      <c r="F25" s="134"/>
    </row>
    <row r="26" spans="1:6" ht="15">
      <c r="A26" s="134"/>
      <c r="B26" s="134"/>
      <c r="C26" s="134"/>
      <c r="D26" s="134"/>
      <c r="E26" s="134"/>
      <c r="F26" s="134"/>
    </row>
    <row r="27" spans="1:6" ht="15">
      <c r="A27" s="134"/>
      <c r="B27" s="134"/>
      <c r="C27" s="134"/>
      <c r="D27" s="134"/>
      <c r="E27" s="134"/>
      <c r="F27" s="134"/>
    </row>
    <row r="28" spans="1:6" ht="15">
      <c r="A28" s="134"/>
      <c r="B28" s="134"/>
      <c r="C28" s="134"/>
      <c r="D28" s="134"/>
      <c r="E28" s="134"/>
      <c r="F28" s="134"/>
    </row>
    <row r="29" spans="1:6" ht="15">
      <c r="A29" s="134"/>
      <c r="B29" s="134"/>
      <c r="C29" s="134"/>
      <c r="D29" s="134"/>
      <c r="E29" s="134"/>
      <c r="F29" s="134"/>
    </row>
    <row r="30" spans="1:6" ht="15">
      <c r="A30" s="134"/>
      <c r="B30" s="134"/>
      <c r="C30" s="134"/>
      <c r="D30" s="134"/>
      <c r="E30" s="134"/>
      <c r="F30" s="134"/>
    </row>
    <row r="31" spans="1:6" ht="15">
      <c r="A31" s="134"/>
      <c r="B31" s="134"/>
      <c r="C31" s="134"/>
      <c r="D31" s="134"/>
      <c r="E31" s="134"/>
      <c r="F31" s="134"/>
    </row>
    <row r="32" spans="1:6" ht="15">
      <c r="A32" s="134"/>
      <c r="B32" s="134"/>
      <c r="C32" s="134"/>
      <c r="D32" s="134"/>
      <c r="E32" s="134"/>
      <c r="F32" s="134"/>
    </row>
    <row r="33" spans="1:6" ht="15">
      <c r="A33" s="134"/>
      <c r="B33" s="134"/>
      <c r="C33" s="134"/>
      <c r="D33" s="134"/>
      <c r="E33" s="134"/>
      <c r="F33" s="134"/>
    </row>
    <row r="34" spans="1:6" ht="15">
      <c r="A34" s="134"/>
      <c r="B34" s="134"/>
      <c r="C34" s="134"/>
      <c r="D34" s="134"/>
      <c r="E34" s="134"/>
      <c r="F34" s="134"/>
    </row>
    <row r="35" spans="1:6" ht="15">
      <c r="A35" s="134"/>
      <c r="B35" s="134"/>
      <c r="C35" s="134"/>
      <c r="D35" s="134"/>
      <c r="E35" s="134"/>
      <c r="F35" s="134"/>
    </row>
    <row r="36" spans="1:6" ht="15">
      <c r="A36" s="134"/>
      <c r="B36" s="134"/>
      <c r="C36" s="134"/>
      <c r="D36" s="134"/>
      <c r="E36" s="134"/>
      <c r="F36" s="134"/>
    </row>
    <row r="37" spans="1:6" ht="15">
      <c r="A37" s="134"/>
      <c r="B37" s="134"/>
      <c r="C37" s="134"/>
      <c r="D37" s="134"/>
      <c r="E37" s="134"/>
      <c r="F37" s="134"/>
    </row>
    <row r="38" spans="1:6" ht="15">
      <c r="A38" s="134"/>
      <c r="B38" s="134"/>
      <c r="C38" s="134"/>
      <c r="D38" s="134"/>
      <c r="E38" s="134"/>
      <c r="F38" s="134"/>
    </row>
  </sheetData>
  <sheetProtection/>
  <mergeCells count="22">
    <mergeCell ref="A1:J1"/>
    <mergeCell ref="A3:D3"/>
    <mergeCell ref="A4:D4"/>
    <mergeCell ref="H4:J4"/>
    <mergeCell ref="A10:C10"/>
    <mergeCell ref="A11:C11"/>
    <mergeCell ref="A12:C12"/>
    <mergeCell ref="A13:C13"/>
    <mergeCell ref="A14:C14"/>
    <mergeCell ref="A15:C15"/>
    <mergeCell ref="A16:C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6">
      <selection activeCell="D27" sqref="D27:D29"/>
    </sheetView>
  </sheetViews>
  <sheetFormatPr defaultColWidth="8.625" defaultRowHeight="14.25" customHeight="1"/>
  <cols>
    <col min="1" max="1" width="33.875" style="111" customWidth="1"/>
    <col min="2" max="2" width="10.625" style="112" customWidth="1"/>
    <col min="3" max="4" width="15.50390625" style="111" customWidth="1"/>
    <col min="5" max="32" width="9.00390625" style="2" bestFit="1" customWidth="1"/>
    <col min="33" max="16384" width="8.625" style="2" customWidth="1"/>
  </cols>
  <sheetData>
    <row r="1" spans="1:10" ht="26.25" customHeight="1">
      <c r="A1" s="85" t="s">
        <v>449</v>
      </c>
      <c r="B1" s="113"/>
      <c r="C1" s="85"/>
      <c r="D1" s="85"/>
      <c r="E1" s="114"/>
      <c r="F1" s="114"/>
      <c r="G1" s="114"/>
      <c r="H1" s="114"/>
      <c r="I1" s="114"/>
      <c r="J1" s="114"/>
    </row>
    <row r="2" spans="1:10" ht="18.75" customHeight="1">
      <c r="A2" s="115"/>
      <c r="B2" s="116"/>
      <c r="C2" s="115"/>
      <c r="D2" s="34" t="s">
        <v>450</v>
      </c>
      <c r="E2" s="114"/>
      <c r="F2" s="114"/>
      <c r="G2" s="114"/>
      <c r="H2" s="114"/>
      <c r="I2" s="114"/>
      <c r="J2" s="114"/>
    </row>
    <row r="3" spans="1:10" s="109" customFormat="1" ht="18.75" customHeight="1">
      <c r="A3" s="115" t="s">
        <v>2</v>
      </c>
      <c r="B3" s="116"/>
      <c r="C3" s="115"/>
      <c r="D3" s="34" t="s">
        <v>3</v>
      </c>
      <c r="E3" s="117"/>
      <c r="F3" s="117"/>
      <c r="G3" s="117"/>
      <c r="H3" s="117"/>
      <c r="I3" s="117"/>
      <c r="J3" s="117"/>
    </row>
    <row r="4" spans="1:10" s="109" customFormat="1" ht="18.75" customHeight="1">
      <c r="A4" s="118" t="s">
        <v>451</v>
      </c>
      <c r="B4" s="119" t="s">
        <v>7</v>
      </c>
      <c r="C4" s="118" t="s">
        <v>452</v>
      </c>
      <c r="D4" s="118" t="s">
        <v>453</v>
      </c>
      <c r="E4" s="117"/>
      <c r="F4" s="117"/>
      <c r="G4" s="117"/>
      <c r="H4" s="117"/>
      <c r="I4" s="117"/>
      <c r="J4" s="117"/>
    </row>
    <row r="5" spans="1:10" s="110" customFormat="1" ht="18.75" customHeight="1">
      <c r="A5" s="118" t="s">
        <v>454</v>
      </c>
      <c r="B5" s="119" t="s">
        <v>11</v>
      </c>
      <c r="C5" s="118" t="s">
        <v>13</v>
      </c>
      <c r="D5" s="118" t="s">
        <v>16</v>
      </c>
      <c r="E5" s="120"/>
      <c r="F5" s="120"/>
      <c r="G5" s="120"/>
      <c r="H5" s="120"/>
      <c r="I5" s="120"/>
      <c r="J5" s="120"/>
    </row>
    <row r="6" spans="1:10" s="110" customFormat="1" ht="18.75" customHeight="1">
      <c r="A6" s="121" t="s">
        <v>455</v>
      </c>
      <c r="B6" s="119">
        <v>1</v>
      </c>
      <c r="C6" s="118" t="s">
        <v>456</v>
      </c>
      <c r="D6" s="118" t="s">
        <v>456</v>
      </c>
      <c r="E6" s="120"/>
      <c r="F6" s="120"/>
      <c r="G6" s="122"/>
      <c r="H6" s="120"/>
      <c r="I6" s="120"/>
      <c r="J6" s="120"/>
    </row>
    <row r="7" spans="1:10" s="110" customFormat="1" ht="18.75" customHeight="1">
      <c r="A7" s="123" t="s">
        <v>457</v>
      </c>
      <c r="B7" s="119">
        <v>2</v>
      </c>
      <c r="C7" s="124">
        <f>C8+C9+C12</f>
        <v>197.95999999999998</v>
      </c>
      <c r="D7" s="124">
        <f>D8+D9+D12</f>
        <v>160.91</v>
      </c>
      <c r="E7" s="120"/>
      <c r="F7" s="120"/>
      <c r="G7" s="120"/>
      <c r="H7" s="120"/>
      <c r="I7" s="120"/>
      <c r="J7" s="120"/>
    </row>
    <row r="8" spans="1:10" s="110" customFormat="1" ht="18.75" customHeight="1">
      <c r="A8" s="123" t="s">
        <v>458</v>
      </c>
      <c r="B8" s="119">
        <v>3</v>
      </c>
      <c r="C8" s="124">
        <v>0</v>
      </c>
      <c r="D8" s="125">
        <v>0</v>
      </c>
      <c r="E8" s="120"/>
      <c r="F8" s="120"/>
      <c r="G8" s="120"/>
      <c r="H8" s="120"/>
      <c r="I8" s="120"/>
      <c r="J8" s="120"/>
    </row>
    <row r="9" spans="1:10" s="110" customFormat="1" ht="18.75" customHeight="1">
      <c r="A9" s="123" t="s">
        <v>459</v>
      </c>
      <c r="B9" s="119">
        <v>4</v>
      </c>
      <c r="C9" s="124">
        <f>C10+C11</f>
        <v>6.07</v>
      </c>
      <c r="D9" s="124">
        <f>D10+D11</f>
        <v>5.98</v>
      </c>
      <c r="E9" s="120"/>
      <c r="F9" s="120"/>
      <c r="G9" s="120"/>
      <c r="H9" s="120"/>
      <c r="I9" s="120"/>
      <c r="J9" s="120"/>
    </row>
    <row r="10" spans="1:10" s="110" customFormat="1" ht="18.75" customHeight="1">
      <c r="A10" s="123" t="s">
        <v>460</v>
      </c>
      <c r="B10" s="119">
        <v>5</v>
      </c>
      <c r="C10" s="124">
        <v>0</v>
      </c>
      <c r="D10" s="125">
        <v>0</v>
      </c>
      <c r="E10" s="120"/>
      <c r="F10" s="120"/>
      <c r="G10" s="120"/>
      <c r="H10" s="120"/>
      <c r="I10" s="120"/>
      <c r="J10" s="120"/>
    </row>
    <row r="11" spans="1:10" s="110" customFormat="1" ht="18.75" customHeight="1">
      <c r="A11" s="123" t="s">
        <v>461</v>
      </c>
      <c r="B11" s="119">
        <v>6</v>
      </c>
      <c r="C11" s="124">
        <v>6.07</v>
      </c>
      <c r="D11" s="125">
        <v>5.98</v>
      </c>
      <c r="E11" s="120"/>
      <c r="F11" s="120"/>
      <c r="G11" s="120"/>
      <c r="H11" s="120"/>
      <c r="I11" s="120"/>
      <c r="J11" s="120"/>
    </row>
    <row r="12" spans="1:10" s="110" customFormat="1" ht="18.75" customHeight="1">
      <c r="A12" s="123" t="s">
        <v>462</v>
      </c>
      <c r="B12" s="119">
        <v>7</v>
      </c>
      <c r="C12" s="124">
        <v>191.89</v>
      </c>
      <c r="D12" s="125">
        <f>D13+D15</f>
        <v>154.93</v>
      </c>
      <c r="E12" s="120"/>
      <c r="F12" s="120"/>
      <c r="G12" s="120"/>
      <c r="H12" s="120"/>
      <c r="I12" s="120"/>
      <c r="J12" s="120"/>
    </row>
    <row r="13" spans="1:10" s="110" customFormat="1" ht="18.75" customHeight="1">
      <c r="A13" s="123" t="s">
        <v>463</v>
      </c>
      <c r="B13" s="119">
        <v>8</v>
      </c>
      <c r="C13" s="118" t="s">
        <v>456</v>
      </c>
      <c r="D13" s="125">
        <v>154.93</v>
      </c>
      <c r="E13" s="120"/>
      <c r="F13" s="120"/>
      <c r="G13" s="120"/>
      <c r="H13" s="120"/>
      <c r="I13" s="120"/>
      <c r="J13" s="120"/>
    </row>
    <row r="14" spans="1:10" s="110" customFormat="1" ht="18.75" customHeight="1">
      <c r="A14" s="123" t="s">
        <v>464</v>
      </c>
      <c r="B14" s="119">
        <v>9</v>
      </c>
      <c r="C14" s="118" t="s">
        <v>456</v>
      </c>
      <c r="D14" s="118"/>
      <c r="E14" s="120"/>
      <c r="F14" s="120"/>
      <c r="G14" s="120"/>
      <c r="H14" s="120"/>
      <c r="I14" s="120"/>
      <c r="J14" s="120"/>
    </row>
    <row r="15" spans="1:10" s="110" customFormat="1" ht="18.75" customHeight="1">
      <c r="A15" s="123" t="s">
        <v>465</v>
      </c>
      <c r="B15" s="119">
        <v>10</v>
      </c>
      <c r="C15" s="118" t="s">
        <v>456</v>
      </c>
      <c r="D15" s="118"/>
      <c r="E15" s="120"/>
      <c r="F15" s="120"/>
      <c r="G15" s="120"/>
      <c r="H15" s="120"/>
      <c r="I15" s="120"/>
      <c r="J15" s="120"/>
    </row>
    <row r="16" spans="1:10" s="110" customFormat="1" ht="18.75" customHeight="1">
      <c r="A16" s="123" t="s">
        <v>466</v>
      </c>
      <c r="B16" s="119">
        <v>11</v>
      </c>
      <c r="C16" s="118" t="s">
        <v>456</v>
      </c>
      <c r="D16" s="118" t="s">
        <v>456</v>
      </c>
      <c r="E16" s="120"/>
      <c r="F16" s="120"/>
      <c r="G16" s="120"/>
      <c r="H16" s="120"/>
      <c r="I16" s="120"/>
      <c r="J16" s="120"/>
    </row>
    <row r="17" spans="1:10" s="110" customFormat="1" ht="18.75" customHeight="1">
      <c r="A17" s="123" t="s">
        <v>467</v>
      </c>
      <c r="B17" s="119">
        <v>12</v>
      </c>
      <c r="C17" s="118" t="s">
        <v>456</v>
      </c>
      <c r="D17" s="126">
        <v>0</v>
      </c>
      <c r="E17" s="120"/>
      <c r="F17" s="120"/>
      <c r="G17" s="120"/>
      <c r="H17" s="120"/>
      <c r="I17" s="120"/>
      <c r="J17" s="120"/>
    </row>
    <row r="18" spans="1:10" s="110" customFormat="1" ht="18.75" customHeight="1">
      <c r="A18" s="123" t="s">
        <v>468</v>
      </c>
      <c r="B18" s="119">
        <v>13</v>
      </c>
      <c r="C18" s="118" t="s">
        <v>456</v>
      </c>
      <c r="D18" s="126">
        <v>0</v>
      </c>
      <c r="E18" s="120"/>
      <c r="F18" s="120"/>
      <c r="G18" s="120"/>
      <c r="H18" s="120"/>
      <c r="I18" s="120"/>
      <c r="J18" s="120"/>
    </row>
    <row r="19" spans="1:10" s="110" customFormat="1" ht="18.75" customHeight="1">
      <c r="A19" s="123" t="s">
        <v>469</v>
      </c>
      <c r="B19" s="119">
        <v>14</v>
      </c>
      <c r="C19" s="118" t="s">
        <v>456</v>
      </c>
      <c r="D19" s="126">
        <v>0</v>
      </c>
      <c r="E19" s="120"/>
      <c r="F19" s="120"/>
      <c r="G19" s="120"/>
      <c r="H19" s="120"/>
      <c r="I19" s="120"/>
      <c r="J19" s="120"/>
    </row>
    <row r="20" spans="1:10" s="110" customFormat="1" ht="18.75" customHeight="1">
      <c r="A20" s="123" t="s">
        <v>470</v>
      </c>
      <c r="B20" s="119">
        <v>15</v>
      </c>
      <c r="C20" s="118" t="s">
        <v>456</v>
      </c>
      <c r="D20" s="126">
        <v>1</v>
      </c>
      <c r="E20" s="120"/>
      <c r="F20" s="120"/>
      <c r="G20" s="120"/>
      <c r="H20" s="120"/>
      <c r="I20" s="120"/>
      <c r="J20" s="120"/>
    </row>
    <row r="21" spans="1:10" s="110" customFormat="1" ht="18.75" customHeight="1">
      <c r="A21" s="123" t="s">
        <v>471</v>
      </c>
      <c r="B21" s="119">
        <v>16</v>
      </c>
      <c r="C21" s="118" t="s">
        <v>456</v>
      </c>
      <c r="D21" s="126">
        <v>2391</v>
      </c>
      <c r="E21" s="120"/>
      <c r="F21" s="120"/>
      <c r="G21" s="120"/>
      <c r="H21" s="120"/>
      <c r="I21" s="120"/>
      <c r="J21" s="120"/>
    </row>
    <row r="22" spans="1:6" s="110" customFormat="1" ht="18.75" customHeight="1">
      <c r="A22" s="123" t="s">
        <v>472</v>
      </c>
      <c r="B22" s="119">
        <v>17</v>
      </c>
      <c r="C22" s="118" t="s">
        <v>456</v>
      </c>
      <c r="D22" s="126">
        <v>0</v>
      </c>
      <c r="E22" s="120"/>
      <c r="F22" s="120"/>
    </row>
    <row r="23" spans="1:6" s="110" customFormat="1" ht="18.75" customHeight="1">
      <c r="A23" s="123" t="s">
        <v>473</v>
      </c>
      <c r="B23" s="119">
        <v>18</v>
      </c>
      <c r="C23" s="118" t="s">
        <v>456</v>
      </c>
      <c r="D23" s="126">
        <v>28390</v>
      </c>
      <c r="E23" s="120"/>
      <c r="F23" s="120"/>
    </row>
    <row r="24" spans="1:6" s="110" customFormat="1" ht="18.75" customHeight="1">
      <c r="A24" s="123" t="s">
        <v>474</v>
      </c>
      <c r="B24" s="119">
        <v>19</v>
      </c>
      <c r="C24" s="118" t="s">
        <v>456</v>
      </c>
      <c r="D24" s="126">
        <v>0</v>
      </c>
      <c r="E24" s="120"/>
      <c r="F24" s="120"/>
    </row>
    <row r="25" spans="1:6" s="110" customFormat="1" ht="18.75" customHeight="1">
      <c r="A25" s="123" t="s">
        <v>475</v>
      </c>
      <c r="B25" s="119">
        <v>20</v>
      </c>
      <c r="C25" s="118" t="s">
        <v>456</v>
      </c>
      <c r="D25" s="126">
        <v>0</v>
      </c>
      <c r="E25" s="120"/>
      <c r="F25" s="120"/>
    </row>
    <row r="26" spans="1:6" s="110" customFormat="1" ht="18.75" customHeight="1">
      <c r="A26" s="123" t="s">
        <v>476</v>
      </c>
      <c r="B26" s="119">
        <v>21</v>
      </c>
      <c r="C26" s="118" t="s">
        <v>456</v>
      </c>
      <c r="D26" s="126">
        <v>0</v>
      </c>
      <c r="E26" s="120"/>
      <c r="F26" s="120"/>
    </row>
    <row r="27" spans="1:6" ht="18.75" customHeight="1">
      <c r="A27" s="121" t="s">
        <v>477</v>
      </c>
      <c r="B27" s="119">
        <v>22</v>
      </c>
      <c r="C27" s="118" t="s">
        <v>456</v>
      </c>
      <c r="D27" s="125">
        <v>298.21</v>
      </c>
      <c r="E27" s="114"/>
      <c r="F27" s="114"/>
    </row>
    <row r="28" spans="1:6" ht="18.75" customHeight="1">
      <c r="A28" s="123" t="s">
        <v>478</v>
      </c>
      <c r="B28" s="119">
        <v>23</v>
      </c>
      <c r="C28" s="118" t="s">
        <v>456</v>
      </c>
      <c r="D28" s="125">
        <v>298.21</v>
      </c>
      <c r="E28" s="114"/>
      <c r="F28" s="114"/>
    </row>
    <row r="29" spans="1:6" ht="18.75" customHeight="1">
      <c r="A29" s="123" t="s">
        <v>479</v>
      </c>
      <c r="B29" s="119">
        <v>24</v>
      </c>
      <c r="C29" s="118" t="s">
        <v>456</v>
      </c>
      <c r="D29" s="127"/>
      <c r="E29" s="114"/>
      <c r="F29" s="114"/>
    </row>
    <row r="30" spans="1:6" ht="41.25" customHeight="1">
      <c r="A30" s="128" t="s">
        <v>480</v>
      </c>
      <c r="B30" s="129" t="s">
        <v>11</v>
      </c>
      <c r="C30" s="128" t="s">
        <v>11</v>
      </c>
      <c r="D30" s="128"/>
      <c r="E30" s="114"/>
      <c r="F30" s="114"/>
    </row>
    <row r="31" spans="1:6" ht="27.75" customHeight="1">
      <c r="A31" s="130" t="s">
        <v>481</v>
      </c>
      <c r="B31" s="131" t="s">
        <v>11</v>
      </c>
      <c r="C31" s="130" t="s">
        <v>11</v>
      </c>
      <c r="D31" s="130"/>
      <c r="E31" s="114"/>
      <c r="F31" s="114"/>
    </row>
    <row r="32" spans="1:6" ht="14.25" customHeight="1">
      <c r="A32" s="132"/>
      <c r="B32" s="133"/>
      <c r="C32" s="132"/>
      <c r="D32" s="132"/>
      <c r="E32" s="114"/>
      <c r="F32" s="114"/>
    </row>
    <row r="33" spans="1:6" ht="14.25" customHeight="1">
      <c r="A33" s="134"/>
      <c r="C33" s="134"/>
      <c r="D33" s="134"/>
      <c r="E33" s="114"/>
      <c r="F33" s="114"/>
    </row>
    <row r="34" spans="1:6" ht="14.25" customHeight="1">
      <c r="A34" s="134"/>
      <c r="C34" s="134"/>
      <c r="D34" s="134"/>
      <c r="E34" s="114"/>
      <c r="F34" s="114"/>
    </row>
    <row r="35" spans="1:6" ht="14.25" customHeight="1">
      <c r="A35" s="134"/>
      <c r="C35" s="134"/>
      <c r="D35" s="134"/>
      <c r="E35" s="114"/>
      <c r="F35" s="114"/>
    </row>
    <row r="36" spans="1:6" ht="14.25" customHeight="1">
      <c r="A36" s="134"/>
      <c r="C36" s="134"/>
      <c r="D36" s="134"/>
      <c r="E36" s="114"/>
      <c r="F36" s="114"/>
    </row>
    <row r="37" spans="1:6" ht="14.25" customHeight="1">
      <c r="A37" s="134"/>
      <c r="C37" s="134"/>
      <c r="D37" s="134"/>
      <c r="E37" s="114"/>
      <c r="F37" s="114"/>
    </row>
    <row r="38" spans="1:6" ht="14.25" customHeight="1">
      <c r="A38" s="134"/>
      <c r="C38" s="134"/>
      <c r="D38" s="134"/>
      <c r="E38" s="114"/>
      <c r="F38" s="114"/>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2021-10-17T05:32:20Z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