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2765" tabRatio="951" firstSheet="7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对下绩效目标表-1" sheetId="10" r:id="rId10"/>
    <sheet name="对下绩效目标表-2" sheetId="11" r:id="rId11"/>
    <sheet name="对下绩效目标表" sheetId="12" r:id="rId12"/>
    <sheet name="政府采购表" sheetId="13" r:id="rId13"/>
  </sheets>
  <definedNames>
    <definedName name="_xlnm._FilterDatabase" localSheetId="12" hidden="1">政府采购表!$B$3:$C$220</definedName>
    <definedName name="_xlnm.Print_Titles" localSheetId="7">'财政拨款支出明细表（按经济分类科目）'!$1:$6</definedName>
    <definedName name="_xlnm.Print_Titles" localSheetId="5">基本支出预算表!$1:$7</definedName>
    <definedName name="_xlnm.Print_Titles" localSheetId="6">基金预算支出情况表!$1:$4</definedName>
    <definedName name="_xlnm.Print_Titles" localSheetId="4">一般公共预算支出表!$1:$8</definedName>
    <definedName name="_xlnm.Print_Titles" localSheetId="12">政府采购表!$1:$6</definedName>
  </definedNames>
  <calcPr calcId="144525" concurrentCalc="0"/>
</workbook>
</file>

<file path=xl/sharedStrings.xml><?xml version="1.0" encoding="utf-8"?>
<sst xmlns="http://schemas.openxmlformats.org/spreadsheetml/2006/main" count="593">
  <si>
    <t>6-1 部门财务收支总体情况表</t>
  </si>
  <si>
    <t>单位名称：富源县教育局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</si>
  <si>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</si>
  <si>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</si>
  <si>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</si>
  <si>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</si>
  <si>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</si>
  <si>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</si>
  <si>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</si>
  <si>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</si>
  <si>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</si>
  <si>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</si>
  <si>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</si>
  <si>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</si>
  <si>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</si>
  <si>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</si>
  <si>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</si>
  <si>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</si>
  <si>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</si>
  <si>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</si>
  <si>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</si>
  <si>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</si>
  <si>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</si>
  <si>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</si>
  <si>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</si>
  <si>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</si>
  <si>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</si>
  <si>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</si>
  <si>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</si>
  <si>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</si>
  <si>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</si>
  <si>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</si>
  <si>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</si>
  <si>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</si>
  <si>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</si>
  <si>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</si>
  <si>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</si>
  <si>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</si>
  <si>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</si>
  <si>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</si>
  <si>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</si>
  <si>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</si>
  <si>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</si>
  <si>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</si>
  <si>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</si>
  <si>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</si>
  <si>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</si>
  <si>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</si>
  <si>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</si>
  <si>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</si>
  <si>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</si>
  <si>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</si>
  <si>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</si>
  <si>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</si>
  <si>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</si>
  <si>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</si>
  <si>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</si>
  <si>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</si>
  <si>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</si>
  <si>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</si>
  <si>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</si>
  <si>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</si>
  <si>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</si>
  <si>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</si>
  <si>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</si>
  <si>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</si>
  <si>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</si>
  <si>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</si>
  <si>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</si>
  <si>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</si>
  <si>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</si>
  <si>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</si>
  <si>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</si>
  <si>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</si>
  <si>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</si>
  <si>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</si>
  <si>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</si>
  <si>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</si>
  <si>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</si>
  <si>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</si>
  <si>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</si>
  <si>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</si>
  <si>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</si>
  <si>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</si>
  <si>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</si>
  <si>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</si>
  <si>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</si>
  <si>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</si>
  <si>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</si>
  <si>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</si>
  <si>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</si>
  <si>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</si>
  <si>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</si>
  <si>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</si>
  <si>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</si>
  <si>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</si>
  <si>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</si>
  <si>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</si>
  <si>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</si>
  <si>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</si>
  <si>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</si>
  <si>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</si>
  <si>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</si>
  <si>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</si>
  <si>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</si>
  <si>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</si>
  <si>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</si>
  <si>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</si>
  <si>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</si>
  <si>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</si>
  <si>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</si>
  <si>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</si>
  <si>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</si>
  <si>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</si>
  <si>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</si>
  <si>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</si>
  <si>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</si>
  <si>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</si>
  <si>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</si>
  <si>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</si>
  <si>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</si>
  <si>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</si>
  <si>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</si>
  <si>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</si>
  <si>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</si>
  <si>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</si>
  <si>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</si>
  <si>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</si>
  <si>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</si>
  <si>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</si>
  <si>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</si>
  <si>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</si>
  <si>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</si>
  <si>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</si>
  <si>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</si>
  <si>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</si>
  <si>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</si>
  <si>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</si>
  <si>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</si>
  <si>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</si>
  <si>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</si>
  <si>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</si>
  <si>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205</t>
  </si>
  <si>
    <t>教育支出</t>
  </si>
  <si>
    <t>01</t>
  </si>
  <si>
    <t xml:space="preserve">  教育管理事务</t>
  </si>
  <si>
    <t xml:space="preserve">    行政运行</t>
  </si>
  <si>
    <t>99</t>
  </si>
  <si>
    <t xml:space="preserve">    其他教育管理事务支出</t>
  </si>
  <si>
    <t>02</t>
  </si>
  <si>
    <t xml:space="preserve">  普通教育</t>
  </si>
  <si>
    <t xml:space="preserve">    学前教育</t>
  </si>
  <si>
    <t xml:space="preserve">    小学教育</t>
  </si>
  <si>
    <t>03</t>
  </si>
  <si>
    <t xml:space="preserve">    初中教育</t>
  </si>
  <si>
    <t>04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</si>
  <si>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</si>
  <si>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</si>
  <si>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</si>
  <si>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</si>
  <si>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职业高中教育</t>
  </si>
  <si>
    <t xml:space="preserve">    其他职业教育支出</t>
  </si>
  <si>
    <t>07</t>
  </si>
  <si>
    <t xml:space="preserve">  特殊教育</t>
  </si>
  <si>
    <t xml:space="preserve">    特殊学校教育</t>
  </si>
  <si>
    <t>08</t>
  </si>
  <si>
    <t xml:space="preserve">  进修及培训</t>
  </si>
  <si>
    <t xml:space="preserve">    教师进修</t>
  </si>
  <si>
    <t>09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</si>
  <si>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</si>
  <si>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</si>
  <si>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</si>
  <si>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</si>
  <si>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208</t>
  </si>
  <si>
    <t>社会保障和就业支出</t>
  </si>
  <si>
    <t>05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</si>
  <si>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</si>
  <si>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</si>
  <si>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</si>
  <si>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</si>
  <si>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</si>
  <si>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</si>
  <si>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 xml:space="preserve">  抚恤</t>
  </si>
  <si>
    <t xml:space="preserve">    死亡抚恤</t>
  </si>
  <si>
    <t>210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</si>
  <si>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</si>
  <si>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</si>
  <si>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</si>
  <si>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</si>
  <si>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</si>
  <si>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</si>
  <si>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213</t>
  </si>
  <si>
    <t>农林水支出</t>
  </si>
  <si>
    <t xml:space="preserve">  扶贫</t>
  </si>
  <si>
    <t xml:space="preserve">    其他扶贫支出</t>
  </si>
  <si>
    <t>221</t>
  </si>
  <si>
    <t>住房保障支出</t>
  </si>
  <si>
    <t xml:space="preserve">  住房改革支出</t>
  </si>
  <si>
    <t xml:space="preserve">    住房公积金</t>
  </si>
  <si>
    <t xml:space="preserve">    购房补贴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</si>
  <si>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</si>
  <si>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</si>
  <si>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</si>
  <si>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</si>
  <si>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</si>
  <si>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</si>
  <si>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</si>
  <si>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</si>
  <si>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</si>
  <si>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</si>
  <si>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</si>
  <si>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</si>
  <si>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</si>
  <si>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</si>
  <si>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</si>
  <si>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</si>
  <si>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</si>
  <si>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</si>
  <si>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</si>
  <si>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</si>
  <si>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富源县教育局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</si>
  <si>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</si>
  <si>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</si>
  <si>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</si>
  <si>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</si>
  <si>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</si>
  <si>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</si>
  <si>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</si>
  <si>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</si>
  <si>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</si>
  <si>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</si>
  <si>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</si>
  <si>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</si>
  <si>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</si>
  <si>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</si>
  <si>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</si>
  <si>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</si>
  <si>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</si>
  <si>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</si>
  <si>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</si>
  <si>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</si>
  <si>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</si>
  <si>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</si>
  <si>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</si>
  <si>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</si>
  <si>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</si>
  <si>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</si>
  <si>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</si>
  <si>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</si>
  <si>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</si>
  <si>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</si>
  <si>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</si>
  <si>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</si>
  <si>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</si>
  <si>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</si>
  <si>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</si>
  <si>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</si>
  <si>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</si>
  <si>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</si>
  <si>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</si>
  <si>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</si>
  <si>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</si>
  <si>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</si>
  <si>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</si>
  <si>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</si>
  <si>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</si>
  <si>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</si>
  <si>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</si>
  <si>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</si>
  <si>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</si>
  <si>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</si>
  <si>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</si>
  <si>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</si>
  <si>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</si>
  <si>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</si>
  <si>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</si>
  <si>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</si>
  <si>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</si>
  <si>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</si>
  <si>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</si>
  <si>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</si>
  <si>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</si>
  <si>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</si>
  <si>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</si>
  <si>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</si>
  <si>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</si>
  <si>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</si>
  <si>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</si>
  <si>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</si>
  <si>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</si>
  <si>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</si>
  <si>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</si>
  <si>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</si>
  <si>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</si>
  <si>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</si>
  <si>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</si>
  <si>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</si>
  <si>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</si>
  <si>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</si>
  <si>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</si>
  <si>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</si>
  <si>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</si>
  <si>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</si>
  <si>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</si>
  <si>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</si>
  <si>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</si>
  <si>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229</t>
  </si>
  <si>
    <t>其他支出</t>
  </si>
  <si>
    <t>60</t>
  </si>
  <si>
    <t xml:space="preserve">  彩票公益金安排的支出</t>
  </si>
  <si>
    <t xml:space="preserve">    用于体育事业的彩票公益金支出</t>
  </si>
  <si>
    <t xml:space="preserve">    用于教育事业的彩票公益金支出</t>
  </si>
  <si>
    <t>6-8  财政拨款支出明细表（按经济科目分类）</t>
  </si>
  <si>
    <t>政府预算支出经济分类科目</t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</si>
  <si>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</si>
  <si>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</si>
  <si>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</si>
  <si>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</si>
  <si>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</si>
  <si>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</si>
  <si>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</si>
  <si>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</si>
  <si>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</si>
  <si>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</si>
  <si>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</si>
  <si>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</si>
  <si>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</si>
  <si>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</si>
  <si>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</si>
  <si>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</si>
  <si>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</si>
  <si>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</si>
  <si>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</si>
  <si>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</si>
  <si>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</si>
  <si>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</si>
  <si>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</si>
  <si>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</si>
  <si>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</si>
  <si>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</si>
  <si>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</si>
  <si>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</si>
  <si>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</si>
  <si>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</si>
  <si>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</si>
  <si>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</si>
  <si>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</si>
  <si>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</si>
  <si>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</si>
  <si>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</si>
  <si>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</si>
  <si>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</si>
  <si>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</si>
  <si>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</si>
  <si>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</si>
  <si>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</si>
  <si>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</si>
  <si>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</si>
  <si>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</si>
  <si>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</si>
  <si>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</si>
  <si>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</si>
  <si>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</si>
  <si>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</si>
  <si>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</si>
  <si>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</si>
  <si>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</si>
  <si>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</si>
  <si>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</si>
  <si>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</si>
  <si>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</si>
  <si>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</si>
  <si>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</si>
  <si>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</si>
  <si>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</si>
  <si>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</si>
  <si>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</si>
  <si>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</si>
  <si>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</si>
  <si>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</si>
  <si>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</si>
  <si>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</si>
  <si>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</si>
  <si>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</si>
  <si>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</si>
  <si>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</si>
  <si>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</si>
  <si>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</si>
  <si>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</si>
  <si>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</si>
  <si>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</si>
  <si>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</si>
  <si>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</si>
  <si>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</si>
  <si>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</si>
  <si>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</si>
  <si>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</si>
  <si>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</si>
  <si>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</si>
  <si>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</si>
  <si>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</si>
  <si>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</si>
  <si>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</si>
  <si>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</si>
  <si>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</si>
  <si>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</si>
  <si>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</si>
  <si>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</si>
  <si>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</si>
  <si>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</si>
  <si>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</si>
  <si>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</si>
  <si>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</si>
  <si>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</si>
  <si>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</si>
  <si>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</si>
  <si>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</si>
  <si>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</si>
  <si>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</si>
  <si>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</si>
  <si>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</si>
  <si>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</si>
  <si>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</si>
  <si>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</si>
  <si>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</si>
  <si>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</si>
  <si>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</si>
  <si>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</si>
  <si>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</si>
  <si>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</si>
  <si>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</si>
  <si>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</si>
  <si>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</si>
  <si>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</si>
  <si>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</si>
  <si>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</si>
  <si>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</si>
  <si>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</si>
  <si>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</si>
  <si>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</si>
  <si>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</si>
  <si>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</si>
  <si>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</si>
  <si>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</si>
  <si>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</si>
  <si>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</si>
  <si>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</si>
  <si>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</si>
  <si>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</si>
  <si>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</si>
  <si>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</si>
  <si>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</si>
  <si>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</si>
  <si>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</si>
  <si>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</si>
  <si>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</si>
  <si>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</si>
  <si>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</si>
  <si>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</si>
  <si>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</si>
  <si>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</si>
  <si>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</si>
  <si>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</si>
  <si>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</si>
  <si>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</si>
  <si>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</si>
  <si>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部门：富源县教育局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</si>
  <si>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</si>
  <si>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</si>
  <si>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</si>
  <si>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</si>
  <si>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</si>
  <si>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</si>
  <si>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</si>
  <si>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</si>
  <si>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</si>
  <si>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</si>
  <si>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</si>
  <si>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</si>
  <si>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对下项目支出绩效目标表（本次下达）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</si>
  <si>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</si>
  <si>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</si>
  <si>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</si>
  <si>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</si>
  <si>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</si>
  <si>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</si>
  <si>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</si>
  <si>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</si>
  <si>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</si>
  <si>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</si>
  <si>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</si>
  <si>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对下项目支出绩效目标表（另文下达）</t>
  </si>
  <si>
    <t>6-12  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</si>
  <si>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</si>
  <si>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</si>
  <si>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</si>
  <si>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</si>
  <si>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</si>
  <si>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</si>
  <si>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</si>
  <si>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</si>
  <si>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</si>
  <si>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</si>
  <si>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</si>
  <si>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</si>
  <si>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 富源县教育局</t>
  </si>
  <si>
    <t xml:space="preserve">    计算机</t>
  </si>
  <si>
    <t>台</t>
  </si>
  <si>
    <t xml:space="preserve">    财政性资金支付的保险</t>
  </si>
  <si>
    <t>份</t>
  </si>
  <si>
    <t xml:space="preserve">  富源县第一中学</t>
  </si>
  <si>
    <t xml:space="preserve">    多功能一体机</t>
  </si>
  <si>
    <t xml:space="preserve">    办公家具</t>
  </si>
  <si>
    <t>套</t>
  </si>
  <si>
    <t xml:space="preserve">    会议音视频系统</t>
  </si>
  <si>
    <t xml:space="preserve">  富源县第六中学</t>
  </si>
  <si>
    <t xml:space="preserve">    打印机</t>
  </si>
  <si>
    <t xml:space="preserve">    扫描仪</t>
  </si>
  <si>
    <t xml:space="preserve">  富源县胜境中学</t>
  </si>
  <si>
    <t xml:space="preserve">    档案设备</t>
  </si>
  <si>
    <t>组</t>
  </si>
  <si>
    <t xml:space="preserve">    会议服务</t>
  </si>
  <si>
    <t>批</t>
  </si>
  <si>
    <t xml:space="preserve">    专用教学设备</t>
  </si>
  <si>
    <t xml:space="preserve">  富源县职业技术学校</t>
  </si>
  <si>
    <t xml:space="preserve">    监控设备</t>
  </si>
  <si>
    <t xml:space="preserve">  富源县教师进修学校</t>
  </si>
  <si>
    <t xml:space="preserve">  富源县中安小学</t>
  </si>
  <si>
    <t xml:space="preserve">    复印机</t>
  </si>
  <si>
    <t xml:space="preserve">  富源县刘家湾小学</t>
  </si>
  <si>
    <t xml:space="preserve">  富源县幼儿园</t>
  </si>
  <si>
    <t xml:space="preserve">  富源县东门幼儿园</t>
  </si>
  <si>
    <t xml:space="preserve">    文艺设备</t>
  </si>
  <si>
    <t xml:space="preserve">  富源县特殊教育学校</t>
  </si>
  <si>
    <t xml:space="preserve">  富源县教育局教研室</t>
  </si>
  <si>
    <t xml:space="preserve">    文印设备</t>
  </si>
  <si>
    <t xml:space="preserve">  乡镇教师</t>
  </si>
  <si>
    <t xml:space="preserve">    富源县中安街道中心学校</t>
  </si>
  <si>
    <t xml:space="preserve">      多功能一体机</t>
  </si>
  <si>
    <t xml:space="preserve">      办公家具</t>
  </si>
  <si>
    <t xml:space="preserve">      通讯和监测设备</t>
  </si>
  <si>
    <t xml:space="preserve">      会议音视频系统</t>
  </si>
  <si>
    <t xml:space="preserve">    富源县后所镇中心学校</t>
  </si>
  <si>
    <t xml:space="preserve">      计算机</t>
  </si>
  <si>
    <t xml:space="preserve">      打印机</t>
  </si>
  <si>
    <t xml:space="preserve">      复印机</t>
  </si>
  <si>
    <t xml:space="preserve">      网络设备</t>
  </si>
  <si>
    <t xml:space="preserve">      计算机通用软件</t>
  </si>
  <si>
    <t xml:space="preserve">      监控设备</t>
  </si>
  <si>
    <t xml:space="preserve">      存储设备</t>
  </si>
  <si>
    <t xml:space="preserve">      装修和修缮工程</t>
  </si>
  <si>
    <t>个</t>
  </si>
  <si>
    <t xml:space="preserve">    富源县大河镇中心学校</t>
  </si>
  <si>
    <t xml:space="preserve">      投影仪</t>
  </si>
  <si>
    <t xml:space="preserve">      摄影、摄像设备</t>
  </si>
  <si>
    <t xml:space="preserve">      档案设备</t>
  </si>
  <si>
    <t xml:space="preserve">      体育设备</t>
  </si>
  <si>
    <t xml:space="preserve">    富源县墨红镇中心学校</t>
  </si>
  <si>
    <t xml:space="preserve">      碎纸机</t>
  </si>
  <si>
    <t xml:space="preserve">      电冰箱</t>
  </si>
  <si>
    <t xml:space="preserve">      供水设备</t>
  </si>
  <si>
    <t xml:space="preserve">      专用教学设备</t>
  </si>
  <si>
    <t xml:space="preserve">      文艺设备</t>
  </si>
  <si>
    <t xml:space="preserve">    富源县营上镇中心学校</t>
  </si>
  <si>
    <t xml:space="preserve">      文印设备</t>
  </si>
  <si>
    <t xml:space="preserve">      广播电视专用设备</t>
  </si>
  <si>
    <t xml:space="preserve">    富源县竹园镇中心学校</t>
  </si>
  <si>
    <t xml:space="preserve">      发电、变电、配电设备</t>
  </si>
  <si>
    <t xml:space="preserve">      物业管理服务</t>
  </si>
  <si>
    <t xml:space="preserve">      消防设备</t>
  </si>
  <si>
    <t xml:space="preserve">      印刷品</t>
  </si>
  <si>
    <t xml:space="preserve">    富源县富村镇中心学校</t>
  </si>
  <si>
    <t xml:space="preserve">      扫描仪</t>
  </si>
  <si>
    <t xml:space="preserve">      电话机</t>
  </si>
  <si>
    <t>部</t>
  </si>
  <si>
    <t xml:space="preserve">      空气调节设备</t>
  </si>
  <si>
    <t xml:space="preserve">      出版发行</t>
  </si>
  <si>
    <t xml:space="preserve">    富源县黄泥河镇中心学校</t>
  </si>
  <si>
    <t xml:space="preserve">      传真机</t>
  </si>
  <si>
    <t xml:space="preserve">      文化设备及资料</t>
  </si>
  <si>
    <t xml:space="preserve">      环保设施和设备</t>
  </si>
  <si>
    <t xml:space="preserve">    富源县古敢水族乡中心学校</t>
  </si>
  <si>
    <t xml:space="preserve">    富源县十八连山镇中心学校</t>
  </si>
  <si>
    <t xml:space="preserve">    富源县老厂镇中心学校</t>
  </si>
  <si>
    <t xml:space="preserve">    富源县胜境街道中心学校</t>
  </si>
  <si>
    <t xml:space="preserve">      医疗设备和器械</t>
  </si>
  <si>
    <t xml:space="preserve">      公益性药品及有关耗材</t>
  </si>
  <si>
    <t xml:space="preserve">  富源县第七中学</t>
  </si>
  <si>
    <t xml:space="preserve">    广播电视专用设备</t>
  </si>
  <si>
    <t xml:space="preserve">    装修和修缮工程</t>
  </si>
  <si>
    <t xml:space="preserve">  富源县刘家湾幼儿园</t>
  </si>
  <si>
    <t xml:space="preserve">    投影仪</t>
  </si>
  <si>
    <t xml:space="preserve">    摄影、摄像设备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</si>
</sst>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[$-10804]#,##0.00#;\(\-#,##0.00#\);\ "/>
    <numFmt numFmtId="178" formatCode="#,##0.00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5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33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22" borderId="35" applyNumberFormat="0" applyAlignment="0" applyProtection="0">
      <alignment vertical="center"/>
    </xf>
    <xf numFmtId="0" fontId="30" fillId="22" borderId="34" applyNumberFormat="0" applyAlignment="0" applyProtection="0">
      <alignment vertical="center"/>
    </xf>
    <xf numFmtId="0" fontId="33" fillId="33" borderId="38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/>
    <xf numFmtId="0" fontId="15" fillId="0" borderId="0">
      <alignment vertical="center"/>
    </xf>
    <xf numFmtId="0" fontId="1" fillId="0" borderId="0"/>
  </cellStyleXfs>
  <cellXfs count="16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3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0" fontId="3" fillId="0" borderId="1" xfId="52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vertical="center"/>
    </xf>
    <xf numFmtId="49" fontId="4" fillId="0" borderId="1" xfId="51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readingOrder="1"/>
    </xf>
    <xf numFmtId="0" fontId="3" fillId="3" borderId="7" xfId="0" applyFont="1" applyFill="1" applyBorder="1" applyAlignment="1" applyProtection="1">
      <alignment horizontal="left" vertical="center" wrapText="1" readingOrder="1"/>
      <protection locked="0"/>
    </xf>
    <xf numFmtId="4" fontId="11" fillId="0" borderId="1" xfId="0" applyNumberFormat="1" applyFont="1" applyBorder="1" applyAlignment="1">
      <alignment vertical="center"/>
    </xf>
    <xf numFmtId="0" fontId="12" fillId="0" borderId="0" xfId="51" applyFont="1" applyFill="1" applyBorder="1" applyAlignment="1">
      <alignment vertical="center"/>
    </xf>
    <xf numFmtId="0" fontId="4" fillId="0" borderId="0" xfId="5" applyFont="1" applyFill="1" applyAlignment="1">
      <alignment vertical="center" wrapText="1"/>
    </xf>
    <xf numFmtId="0" fontId="4" fillId="0" borderId="0" xfId="5" applyFont="1" applyFill="1" applyAlignment="1">
      <alignment vertical="center"/>
    </xf>
    <xf numFmtId="0" fontId="9" fillId="0" borderId="16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9" fillId="0" borderId="19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right" vertical="center" wrapText="1"/>
    </xf>
    <xf numFmtId="0" fontId="9" fillId="0" borderId="1" xfId="5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0" fontId="9" fillId="0" borderId="8" xfId="5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vertical="center"/>
    </xf>
    <xf numFmtId="4" fontId="4" fillId="0" borderId="1" xfId="5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left"/>
    </xf>
    <xf numFmtId="0" fontId="12" fillId="0" borderId="0" xfId="51" applyFont="1" applyFill="1" applyBorder="1" applyAlignment="1">
      <alignment horizontal="left"/>
    </xf>
    <xf numFmtId="0" fontId="12" fillId="0" borderId="0" xfId="51" applyFont="1" applyFill="1" applyBorder="1" applyAlignment="1"/>
    <xf numFmtId="0" fontId="3" fillId="0" borderId="7" xfId="51" applyFont="1" applyFill="1" applyBorder="1" applyAlignment="1" applyProtection="1">
      <alignment horizontal="center" vertical="center" wrapText="1" readingOrder="1"/>
      <protection locked="0"/>
    </xf>
    <xf numFmtId="0" fontId="12" fillId="0" borderId="20" xfId="51" applyFont="1" applyFill="1" applyBorder="1" applyAlignment="1" applyProtection="1">
      <alignment horizontal="center" vertical="top" wrapText="1"/>
      <protection locked="0"/>
    </xf>
    <xf numFmtId="0" fontId="12" fillId="0" borderId="21" xfId="51" applyFont="1" applyFill="1" applyBorder="1" applyAlignment="1" applyProtection="1">
      <alignment horizontal="center" vertical="top" wrapText="1"/>
      <protection locked="0"/>
    </xf>
    <xf numFmtId="0" fontId="3" fillId="0" borderId="12" xfId="51" applyFont="1" applyFill="1" applyBorder="1" applyAlignment="1" applyProtection="1">
      <alignment horizontal="center" vertical="center" wrapText="1" readingOrder="1"/>
      <protection locked="0"/>
    </xf>
    <xf numFmtId="0" fontId="12" fillId="0" borderId="22" xfId="51" applyFont="1" applyFill="1" applyBorder="1" applyAlignment="1" applyProtection="1">
      <alignment vertical="top" wrapText="1"/>
      <protection locked="0"/>
    </xf>
    <xf numFmtId="0" fontId="12" fillId="0" borderId="23" xfId="51" applyFont="1" applyFill="1" applyBorder="1" applyAlignment="1" applyProtection="1">
      <alignment horizontal="center" vertical="top" wrapText="1"/>
      <protection locked="0"/>
    </xf>
    <xf numFmtId="0" fontId="12" fillId="0" borderId="0" xfId="51" applyFont="1" applyFill="1" applyBorder="1" applyAlignment="1">
      <alignment horizontal="center"/>
    </xf>
    <xf numFmtId="0" fontId="12" fillId="0" borderId="24" xfId="51" applyFont="1" applyFill="1" applyBorder="1" applyAlignment="1" applyProtection="1">
      <alignment horizontal="center" vertical="top" wrapText="1"/>
      <protection locked="0"/>
    </xf>
    <xf numFmtId="0" fontId="3" fillId="0" borderId="4" xfId="51" applyFont="1" applyFill="1" applyBorder="1" applyAlignment="1" applyProtection="1">
      <alignment horizontal="center" vertical="center" wrapText="1" readingOrder="1"/>
      <protection locked="0"/>
    </xf>
    <xf numFmtId="0" fontId="12" fillId="0" borderId="25" xfId="51" applyFont="1" applyFill="1" applyBorder="1" applyAlignment="1" applyProtection="1">
      <alignment horizontal="center" vertical="top" wrapText="1"/>
      <protection locked="0"/>
    </xf>
    <xf numFmtId="0" fontId="12" fillId="0" borderId="26" xfId="51" applyFont="1" applyFill="1" applyBorder="1" applyAlignment="1" applyProtection="1">
      <alignment horizontal="center" vertical="top" wrapText="1"/>
      <protection locked="0"/>
    </xf>
    <xf numFmtId="0" fontId="12" fillId="0" borderId="27" xfId="51" applyFont="1" applyFill="1" applyBorder="1" applyAlignment="1" applyProtection="1">
      <alignment horizontal="center" vertical="top" wrapText="1"/>
      <protection locked="0"/>
    </xf>
    <xf numFmtId="0" fontId="3" fillId="0" borderId="28" xfId="51" applyFont="1" applyFill="1" applyBorder="1" applyAlignment="1" applyProtection="1">
      <alignment horizontal="center" vertical="center" wrapText="1" readingOrder="1"/>
      <protection locked="0"/>
    </xf>
    <xf numFmtId="0" fontId="3" fillId="0" borderId="29" xfId="51" applyFont="1" applyFill="1" applyBorder="1" applyAlignment="1" applyProtection="1">
      <alignment horizontal="center" vertical="center" wrapText="1" readingOrder="1"/>
      <protection locked="0"/>
    </xf>
    <xf numFmtId="0" fontId="3" fillId="0" borderId="6" xfId="51" applyFont="1" applyFill="1" applyBorder="1" applyAlignment="1" applyProtection="1">
      <alignment horizontal="center" vertical="center" wrapText="1" readingOrder="1"/>
      <protection locked="0"/>
    </xf>
    <xf numFmtId="49" fontId="3" fillId="0" borderId="1" xfId="5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51" applyFont="1" applyFill="1" applyBorder="1" applyAlignment="1" applyProtection="1">
      <alignment horizontal="center" vertical="center" wrapText="1" readingOrder="1"/>
      <protection locked="0"/>
    </xf>
    <xf numFmtId="4" fontId="3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29" xfId="51" applyFont="1" applyFill="1" applyBorder="1" applyAlignment="1" applyProtection="1">
      <alignment vertical="top" wrapText="1"/>
      <protection locked="0"/>
    </xf>
    <xf numFmtId="0" fontId="3" fillId="0" borderId="22" xfId="51" applyFont="1" applyFill="1" applyBorder="1" applyAlignment="1" applyProtection="1">
      <alignment horizontal="center" vertical="center" wrapText="1" readingOrder="1"/>
      <protection locked="0"/>
    </xf>
    <xf numFmtId="0" fontId="3" fillId="0" borderId="21" xfId="51" applyFont="1" applyFill="1" applyBorder="1" applyAlignment="1" applyProtection="1">
      <alignment horizontal="center" vertical="center" wrapText="1" readingOrder="1"/>
      <protection locked="0"/>
    </xf>
    <xf numFmtId="0" fontId="3" fillId="0" borderId="27" xfId="51" applyFont="1" applyFill="1" applyBorder="1" applyAlignment="1" applyProtection="1">
      <alignment horizontal="center" vertical="center" wrapText="1" readingOrder="1"/>
      <protection locked="0"/>
    </xf>
    <xf numFmtId="0" fontId="3" fillId="0" borderId="30" xfId="51" applyFont="1" applyFill="1" applyBorder="1" applyAlignment="1" applyProtection="1">
      <alignment horizontal="center" vertical="center" wrapText="1" readingOrder="1"/>
      <protection locked="0"/>
    </xf>
    <xf numFmtId="0" fontId="3" fillId="0" borderId="25" xfId="51" applyFont="1" applyFill="1" applyBorder="1" applyAlignment="1" applyProtection="1">
      <alignment horizontal="center" vertical="center" wrapText="1" readingOrder="1"/>
      <protection locked="0"/>
    </xf>
    <xf numFmtId="0" fontId="13" fillId="0" borderId="0" xfId="51" applyFont="1" applyFill="1" applyBorder="1" applyAlignment="1" applyProtection="1">
      <alignment horizontal="right" vertical="center" wrapText="1" readingOrder="1"/>
      <protection locked="0"/>
    </xf>
    <xf numFmtId="0" fontId="13" fillId="0" borderId="7" xfId="51" applyFont="1" applyFill="1" applyBorder="1" applyAlignment="1" applyProtection="1">
      <alignment horizontal="center" vertical="center" wrapText="1" readingOrder="1"/>
      <protection locked="0"/>
    </xf>
    <xf numFmtId="0" fontId="12" fillId="0" borderId="21" xfId="51" applyFont="1" applyFill="1" applyBorder="1" applyAlignment="1" applyProtection="1">
      <alignment vertical="top" wrapText="1"/>
      <protection locked="0"/>
    </xf>
    <xf numFmtId="0" fontId="12" fillId="0" borderId="25" xfId="51" applyFont="1" applyFill="1" applyBorder="1" applyAlignment="1" applyProtection="1">
      <alignment vertical="top" wrapText="1"/>
      <protection locked="0"/>
    </xf>
    <xf numFmtId="0" fontId="12" fillId="0" borderId="27" xfId="51" applyFont="1" applyFill="1" applyBorder="1" applyAlignment="1" applyProtection="1">
      <alignment vertical="top" wrapText="1"/>
      <protection locked="0"/>
    </xf>
    <xf numFmtId="0" fontId="13" fillId="0" borderId="12" xfId="51" applyFont="1" applyFill="1" applyBorder="1" applyAlignment="1" applyProtection="1">
      <alignment horizontal="center" vertical="center" wrapText="1" readingOrder="1"/>
      <protection locked="0"/>
    </xf>
    <xf numFmtId="0" fontId="13" fillId="0" borderId="4" xfId="51" applyFont="1" applyFill="1" applyBorder="1" applyAlignment="1" applyProtection="1">
      <alignment horizontal="center" vertical="center" wrapText="1" readingOrder="1"/>
      <protection locked="0"/>
    </xf>
    <xf numFmtId="0" fontId="13" fillId="0" borderId="6" xfId="5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14" fillId="0" borderId="1" xfId="53" applyNumberFormat="1" applyFont="1" applyFill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1" xfId="53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/>
    <xf numFmtId="0" fontId="14" fillId="0" borderId="1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horizontal="right" vertical="center" wrapText="1" readingOrder="1"/>
      <protection locked="0"/>
    </xf>
    <xf numFmtId="178" fontId="3" fillId="0" borderId="1" xfId="0" applyNumberFormat="1" applyFont="1" applyFill="1" applyBorder="1" applyAlignment="1" applyProtection="1">
      <alignment horizontal="right" vertical="center"/>
    </xf>
    <xf numFmtId="178" fontId="3" fillId="0" borderId="8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30" sqref="A30"/>
    </sheetView>
  </sheetViews>
  <sheetFormatPr defaultColWidth="8" defaultRowHeight="14.25" customHeight="1" outlineLevelCol="3"/>
  <cols>
    <col min="1" max="1" width="36.875" style="1" customWidth="1"/>
    <col min="2" max="2" width="29.125" style="1" customWidth="1"/>
    <col min="3" max="3" width="35.375" style="1" customWidth="1"/>
    <col min="4" max="4" width="34" style="1" customWidth="1"/>
    <col min="5" max="16384" width="8" style="1"/>
  </cols>
  <sheetData>
    <row r="1" ht="34.5" customHeight="1" spans="1:4">
      <c r="A1" s="4" t="s">
        <v>0</v>
      </c>
      <c r="B1" s="4"/>
      <c r="C1" s="4"/>
      <c r="D1" s="4"/>
    </row>
    <row r="2" ht="19.5" customHeight="1" spans="1:4">
      <c r="A2" s="5" t="s">
        <v>1</v>
      </c>
      <c r="B2" s="147"/>
      <c r="C2" s="147"/>
      <c r="D2" s="68" t="s">
        <v>2</v>
      </c>
    </row>
    <row r="3" ht="19.5" customHeight="1" spans="1:4">
      <c r="A3" s="148" t="s">
        <v>3</v>
      </c>
      <c r="B3" s="148"/>
      <c r="C3" s="148" t="s">
        <v>4</v>
      </c>
      <c r="D3" s="148"/>
    </row>
    <row r="4" ht="19.5" customHeight="1" spans="1:4">
      <c r="A4" s="148" t="s">
        <v>5</v>
      </c>
      <c r="B4" s="148" t="s">
        <v>6</v>
      </c>
      <c r="C4" s="148" t="s">
        <v>7</v>
      </c>
      <c r="D4" s="148" t="s">
        <v>6</v>
      </c>
    </row>
    <row r="5" ht="17.25" customHeight="1" spans="1:4">
      <c r="A5" s="158" t="s">
        <v>8</v>
      </c>
      <c r="B5" s="159">
        <v>169067.26</v>
      </c>
      <c r="C5" s="151" t="s">
        <v>9</v>
      </c>
      <c r="D5" s="20">
        <v>0</v>
      </c>
    </row>
    <row r="6" ht="17.25" customHeight="1" spans="1:4">
      <c r="A6" s="150" t="s">
        <v>10</v>
      </c>
      <c r="B6" s="160">
        <v>0</v>
      </c>
      <c r="C6" s="151" t="s">
        <v>11</v>
      </c>
      <c r="D6" s="20">
        <v>0</v>
      </c>
    </row>
    <row r="7" ht="17.25" customHeight="1" spans="1:4">
      <c r="A7" s="150" t="s">
        <v>12</v>
      </c>
      <c r="B7" s="160">
        <v>0</v>
      </c>
      <c r="C7" s="151" t="s">
        <v>13</v>
      </c>
      <c r="D7" s="20">
        <v>0</v>
      </c>
    </row>
    <row r="8" ht="17.25" customHeight="1" spans="1:4">
      <c r="A8" s="150" t="s">
        <v>14</v>
      </c>
      <c r="B8" s="159">
        <v>1381.1</v>
      </c>
      <c r="C8" s="151" t="s">
        <v>15</v>
      </c>
      <c r="D8" s="20">
        <v>0</v>
      </c>
    </row>
    <row r="9" ht="17.25" customHeight="1" spans="1:4">
      <c r="A9" s="150" t="s">
        <v>16</v>
      </c>
      <c r="B9" s="160">
        <v>0</v>
      </c>
      <c r="C9" s="151" t="s">
        <v>17</v>
      </c>
      <c r="D9" s="152">
        <v>163452.23</v>
      </c>
    </row>
    <row r="10" ht="17.25" customHeight="1" spans="1:4">
      <c r="A10" s="150" t="s">
        <v>18</v>
      </c>
      <c r="B10" s="160">
        <v>0</v>
      </c>
      <c r="C10" s="151" t="s">
        <v>19</v>
      </c>
      <c r="D10" s="20">
        <v>0</v>
      </c>
    </row>
    <row r="11" ht="17.25" customHeight="1" spans="1:4">
      <c r="A11" s="150" t="s">
        <v>20</v>
      </c>
      <c r="B11" s="159">
        <v>33809.94</v>
      </c>
      <c r="C11" s="151" t="s">
        <v>21</v>
      </c>
      <c r="D11" s="20">
        <v>0</v>
      </c>
    </row>
    <row r="12" ht="17.25" customHeight="1" spans="1:4">
      <c r="A12" s="157"/>
      <c r="B12" s="160"/>
      <c r="C12" s="151" t="s">
        <v>22</v>
      </c>
      <c r="D12" s="152">
        <v>24396.92</v>
      </c>
    </row>
    <row r="13" ht="17.25" customHeight="1" spans="1:4">
      <c r="A13" s="157"/>
      <c r="B13" s="160"/>
      <c r="C13" s="151" t="s">
        <v>23</v>
      </c>
      <c r="D13" s="152">
        <v>7440.28</v>
      </c>
    </row>
    <row r="14" ht="17.25" customHeight="1" spans="1:4">
      <c r="A14" s="157"/>
      <c r="B14" s="160"/>
      <c r="C14" s="151" t="s">
        <v>24</v>
      </c>
      <c r="D14" s="20">
        <v>0</v>
      </c>
    </row>
    <row r="15" ht="17.25" customHeight="1" spans="1:4">
      <c r="A15" s="157"/>
      <c r="B15" s="161"/>
      <c r="C15" s="151" t="s">
        <v>25</v>
      </c>
      <c r="D15" s="20">
        <v>0</v>
      </c>
    </row>
    <row r="16" ht="17.25" customHeight="1" spans="1:4">
      <c r="A16" s="157"/>
      <c r="B16" s="162"/>
      <c r="C16" s="151" t="s">
        <v>26</v>
      </c>
      <c r="D16" s="152">
        <v>21</v>
      </c>
    </row>
    <row r="17" ht="17.25" customHeight="1" spans="1:4">
      <c r="A17" s="157"/>
      <c r="B17" s="162"/>
      <c r="C17" s="151" t="s">
        <v>27</v>
      </c>
      <c r="D17" s="20">
        <v>0</v>
      </c>
    </row>
    <row r="18" ht="17.25" customHeight="1" spans="1:4">
      <c r="A18" s="157"/>
      <c r="B18" s="162"/>
      <c r="C18" s="150" t="s">
        <v>28</v>
      </c>
      <c r="D18" s="20">
        <v>0</v>
      </c>
    </row>
    <row r="19" ht="17.25" customHeight="1" spans="1:4">
      <c r="A19" s="21"/>
      <c r="B19" s="162"/>
      <c r="C19" s="150" t="s">
        <v>29</v>
      </c>
      <c r="D19" s="20">
        <v>0</v>
      </c>
    </row>
    <row r="20" ht="17.25" customHeight="1" spans="1:4">
      <c r="A20" s="151"/>
      <c r="B20" s="162"/>
      <c r="C20" s="150" t="s">
        <v>30</v>
      </c>
      <c r="D20" s="20">
        <v>0</v>
      </c>
    </row>
    <row r="21" ht="17.25" customHeight="1" spans="1:4">
      <c r="A21" s="151"/>
      <c r="B21" s="162"/>
      <c r="C21" s="150" t="s">
        <v>31</v>
      </c>
      <c r="D21" s="20">
        <v>0</v>
      </c>
    </row>
    <row r="22" ht="17.25" customHeight="1" spans="1:4">
      <c r="A22" s="151"/>
      <c r="B22" s="162"/>
      <c r="C22" s="150" t="s">
        <v>32</v>
      </c>
      <c r="D22" s="20">
        <v>0</v>
      </c>
    </row>
    <row r="23" ht="17.25" customHeight="1" spans="1:4">
      <c r="A23" s="151"/>
      <c r="B23" s="162"/>
      <c r="C23" s="150" t="s">
        <v>33</v>
      </c>
      <c r="D23" s="152">
        <v>8890.87</v>
      </c>
    </row>
    <row r="24" ht="17.25" customHeight="1" spans="1:4">
      <c r="A24" s="151"/>
      <c r="B24" s="162"/>
      <c r="C24" s="150" t="s">
        <v>34</v>
      </c>
      <c r="D24" s="20">
        <v>0</v>
      </c>
    </row>
    <row r="25" ht="17.25" customHeight="1" spans="1:4">
      <c r="A25" s="151"/>
      <c r="B25" s="162"/>
      <c r="C25" s="150" t="s">
        <v>35</v>
      </c>
      <c r="D25" s="20">
        <v>0</v>
      </c>
    </row>
    <row r="26" ht="17.25" customHeight="1" spans="1:4">
      <c r="A26" s="151"/>
      <c r="B26" s="162"/>
      <c r="C26" s="150" t="s">
        <v>36</v>
      </c>
      <c r="D26" s="20">
        <v>0</v>
      </c>
    </row>
    <row r="27" ht="17.25" customHeight="1" spans="1:4">
      <c r="A27" s="151"/>
      <c r="B27" s="162"/>
      <c r="C27" s="150" t="s">
        <v>37</v>
      </c>
      <c r="D27" s="152">
        <v>57</v>
      </c>
    </row>
    <row r="28" ht="16.5" customHeight="1" spans="1:4">
      <c r="A28" s="163" t="s">
        <v>38</v>
      </c>
      <c r="B28" s="153">
        <f>SUM(B5:B27)</f>
        <v>204258.3</v>
      </c>
      <c r="C28" s="71" t="s">
        <v>39</v>
      </c>
      <c r="D28" s="153">
        <f>SUM(D5:D27)</f>
        <v>204258.3</v>
      </c>
    </row>
  </sheetData>
  <mergeCells count="3">
    <mergeCell ref="A1:D1"/>
    <mergeCell ref="A3:B3"/>
    <mergeCell ref="C3:D3"/>
  </mergeCells>
  <pageMargins left="0.590277777777778" right="0.590277777777778" top="0.590277777777778" bottom="0.590277777777778" header="0.196527777777778" footer="0.196527777777778"/>
  <pageSetup paperSize="9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D14" sqref="D14"/>
    </sheetView>
  </sheetViews>
  <sheetFormatPr defaultColWidth="8" defaultRowHeight="12" outlineLevelRow="6" outlineLevelCol="7"/>
  <cols>
    <col min="1" max="1" width="25.375" style="36"/>
    <col min="2" max="2" width="25.375" style="36" customWidth="1"/>
    <col min="3" max="5" width="20.625" style="36" customWidth="1"/>
    <col min="6" max="6" width="22" style="36" customWidth="1"/>
    <col min="7" max="7" width="16.5" style="36" customWidth="1"/>
    <col min="8" max="8" width="17.625" style="36" customWidth="1"/>
    <col min="9" max="16384" width="8" style="36"/>
  </cols>
  <sheetData>
    <row r="1" ht="38.25" customHeight="1" spans="1:8">
      <c r="A1" s="4" t="s">
        <v>479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37"/>
      <c r="C2" s="37"/>
      <c r="D2" s="37"/>
      <c r="E2" s="37"/>
      <c r="F2" s="37"/>
      <c r="G2" s="37"/>
      <c r="H2" s="37"/>
    </row>
    <row r="3" ht="44.25" customHeight="1" spans="1:8">
      <c r="A3" s="38" t="s">
        <v>480</v>
      </c>
      <c r="B3" s="38" t="s">
        <v>481</v>
      </c>
      <c r="C3" s="38" t="s">
        <v>482</v>
      </c>
      <c r="D3" s="38" t="s">
        <v>483</v>
      </c>
      <c r="E3" s="38" t="s">
        <v>484</v>
      </c>
      <c r="F3" s="38" t="s">
        <v>485</v>
      </c>
      <c r="G3" s="38" t="s">
        <v>486</v>
      </c>
      <c r="H3" s="38" t="s">
        <v>487</v>
      </c>
    </row>
    <row r="4" ht="18.75" customHeight="1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</row>
    <row r="5" ht="33" customHeight="1" spans="1:8">
      <c r="A5" s="39" t="s">
        <v>488</v>
      </c>
      <c r="B5" s="39"/>
      <c r="C5" s="39"/>
      <c r="D5" s="39"/>
      <c r="E5" s="38"/>
      <c r="F5" s="38"/>
      <c r="G5" s="38"/>
      <c r="H5" s="38"/>
    </row>
    <row r="6" ht="24" customHeight="1" spans="1:8">
      <c r="A6" s="40" t="s">
        <v>489</v>
      </c>
      <c r="B6" s="40"/>
      <c r="C6" s="40"/>
      <c r="D6" s="40"/>
      <c r="E6" s="38"/>
      <c r="F6" s="38"/>
      <c r="G6" s="38"/>
      <c r="H6" s="38"/>
    </row>
    <row r="7" ht="24" customHeight="1" spans="1:8">
      <c r="A7" s="40" t="s">
        <v>490</v>
      </c>
      <c r="B7" s="40"/>
      <c r="C7" s="40"/>
      <c r="D7" s="40"/>
      <c r="E7" s="38"/>
      <c r="F7" s="38"/>
      <c r="G7" s="38"/>
      <c r="H7" s="38"/>
    </row>
  </sheetData>
  <mergeCells count="1">
    <mergeCell ref="A1:H1"/>
  </mergeCells>
  <printOptions horizontalCentered="1"/>
  <pageMargins left="0.747916666666667" right="0.747916666666667" top="0.984027777777778" bottom="0.984027777777778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A1" sqref="A1:H1"/>
    </sheetView>
  </sheetViews>
  <sheetFormatPr defaultColWidth="8" defaultRowHeight="12" outlineLevelRow="6" outlineLevelCol="7"/>
  <cols>
    <col min="1" max="1" width="25.375" style="36"/>
    <col min="2" max="2" width="25.375" style="36" customWidth="1"/>
    <col min="3" max="5" width="20.625" style="36" customWidth="1"/>
    <col min="6" max="6" width="22" style="36" customWidth="1"/>
    <col min="7" max="7" width="16.5" style="36" customWidth="1"/>
    <col min="8" max="8" width="17.625" style="36" customWidth="1"/>
    <col min="9" max="16384" width="8" style="36"/>
  </cols>
  <sheetData>
    <row r="1" ht="36.75" customHeight="1" spans="1:8">
      <c r="A1" s="4" t="s">
        <v>491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37"/>
      <c r="C2" s="37"/>
      <c r="D2" s="37"/>
      <c r="E2" s="37"/>
      <c r="F2" s="37"/>
      <c r="G2" s="37"/>
      <c r="H2" s="37"/>
    </row>
    <row r="3" ht="44.25" customHeight="1" spans="1:8">
      <c r="A3" s="38" t="s">
        <v>480</v>
      </c>
      <c r="B3" s="38" t="s">
        <v>481</v>
      </c>
      <c r="C3" s="38" t="s">
        <v>482</v>
      </c>
      <c r="D3" s="38" t="s">
        <v>483</v>
      </c>
      <c r="E3" s="38" t="s">
        <v>484</v>
      </c>
      <c r="F3" s="38" t="s">
        <v>485</v>
      </c>
      <c r="G3" s="38" t="s">
        <v>486</v>
      </c>
      <c r="H3" s="38" t="s">
        <v>487</v>
      </c>
    </row>
    <row r="4" ht="21" customHeight="1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</row>
    <row r="5" ht="33" customHeight="1" spans="1:8">
      <c r="A5" s="39" t="s">
        <v>488</v>
      </c>
      <c r="B5" s="39"/>
      <c r="C5" s="39"/>
      <c r="D5" s="39"/>
      <c r="E5" s="38"/>
      <c r="F5" s="38"/>
      <c r="G5" s="38"/>
      <c r="H5" s="38"/>
    </row>
    <row r="6" ht="24" customHeight="1" spans="1:8">
      <c r="A6" s="40" t="s">
        <v>489</v>
      </c>
      <c r="B6" s="40"/>
      <c r="C6" s="40"/>
      <c r="D6" s="40"/>
      <c r="E6" s="38"/>
      <c r="F6" s="38"/>
      <c r="G6" s="38"/>
      <c r="H6" s="38"/>
    </row>
    <row r="7" ht="24" customHeight="1" spans="1:8">
      <c r="A7" s="40" t="s">
        <v>490</v>
      </c>
      <c r="B7" s="40"/>
      <c r="C7" s="40"/>
      <c r="D7" s="40"/>
      <c r="E7" s="38"/>
      <c r="F7" s="38"/>
      <c r="G7" s="38"/>
      <c r="H7" s="38"/>
    </row>
  </sheetData>
  <mergeCells count="1">
    <mergeCell ref="A1:H1"/>
  </mergeCells>
  <printOptions horizontalCentered="1"/>
  <pageMargins left="0.747916666666667" right="0.747916666666667" top="0.984027777777778" bottom="0.984027777777778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7"/>
  <sheetViews>
    <sheetView workbookViewId="0">
      <selection activeCell="A1" sqref="A1:H1"/>
    </sheetView>
  </sheetViews>
  <sheetFormatPr defaultColWidth="8" defaultRowHeight="12" outlineLevelRow="6" outlineLevelCol="7"/>
  <cols>
    <col min="1" max="1" width="25.375" style="36"/>
    <col min="2" max="2" width="25.375" style="36" customWidth="1"/>
    <col min="3" max="5" width="20.625" style="36" customWidth="1"/>
    <col min="6" max="6" width="22" style="36" customWidth="1"/>
    <col min="7" max="7" width="16.5" style="36" customWidth="1"/>
    <col min="8" max="8" width="17.625" style="36" customWidth="1"/>
    <col min="9" max="16384" width="8" style="36"/>
  </cols>
  <sheetData>
    <row r="1" ht="35.25" customHeight="1" spans="1:8">
      <c r="A1" s="4" t="s">
        <v>492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37"/>
      <c r="C2" s="37"/>
      <c r="D2" s="37"/>
      <c r="E2" s="37"/>
      <c r="F2" s="37"/>
      <c r="G2" s="37"/>
      <c r="H2" s="37"/>
    </row>
    <row r="3" ht="44.25" customHeight="1" spans="1:8">
      <c r="A3" s="38" t="s">
        <v>480</v>
      </c>
      <c r="B3" s="38" t="s">
        <v>481</v>
      </c>
      <c r="C3" s="38" t="s">
        <v>482</v>
      </c>
      <c r="D3" s="38" t="s">
        <v>483</v>
      </c>
      <c r="E3" s="38" t="s">
        <v>484</v>
      </c>
      <c r="F3" s="38" t="s">
        <v>485</v>
      </c>
      <c r="G3" s="38" t="s">
        <v>486</v>
      </c>
      <c r="H3" s="38" t="s">
        <v>487</v>
      </c>
    </row>
    <row r="4" ht="21" customHeight="1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</row>
    <row r="5" ht="33" customHeight="1" spans="1:8">
      <c r="A5" s="39" t="s">
        <v>488</v>
      </c>
      <c r="B5" s="39"/>
      <c r="C5" s="39"/>
      <c r="D5" s="39"/>
      <c r="E5" s="38"/>
      <c r="F5" s="38"/>
      <c r="G5" s="38"/>
      <c r="H5" s="38"/>
    </row>
    <row r="6" ht="24" customHeight="1" spans="1:8">
      <c r="A6" s="40" t="s">
        <v>493</v>
      </c>
      <c r="B6" s="40"/>
      <c r="C6" s="40"/>
      <c r="D6" s="40"/>
      <c r="E6" s="38"/>
      <c r="F6" s="38"/>
      <c r="G6" s="38"/>
      <c r="H6" s="38"/>
    </row>
    <row r="7" ht="24" customHeight="1" spans="1:8">
      <c r="A7" s="40" t="s">
        <v>494</v>
      </c>
      <c r="B7" s="40"/>
      <c r="C7" s="40"/>
      <c r="D7" s="40"/>
      <c r="E7" s="38"/>
      <c r="F7" s="38"/>
      <c r="G7" s="38"/>
      <c r="H7" s="38"/>
    </row>
  </sheetData>
  <mergeCells count="1">
    <mergeCell ref="A1:H1"/>
  </mergeCells>
  <printOptions horizontalCentered="1"/>
  <pageMargins left="0.747916666666667" right="0.747916666666667" top="0.984027777777778" bottom="0.984027777777778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20"/>
  <sheetViews>
    <sheetView showZeros="0" tabSelected="1" topLeftCell="A28" workbookViewId="0">
      <selection activeCell="F14" sqref="F14"/>
    </sheetView>
  </sheetViews>
  <sheetFormatPr defaultColWidth="8" defaultRowHeight="14.25" customHeight="1"/>
  <cols>
    <col min="1" max="1" width="24" style="1" customWidth="1"/>
    <col min="2" max="2" width="24.125" style="2" customWidth="1"/>
    <col min="3" max="3" width="24" style="1" customWidth="1"/>
    <col min="4" max="4" width="5.875" style="3" customWidth="1"/>
    <col min="5" max="5" width="11.125" style="1" customWidth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27.75" customHeight="1" spans="1:22">
      <c r="A1" s="4" t="s">
        <v>495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" customHeight="1" spans="1:22">
      <c r="A2" s="5" t="s">
        <v>1</v>
      </c>
      <c r="B2" s="6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2"/>
      <c r="T2" s="32"/>
      <c r="U2" s="32"/>
      <c r="V2" s="33" t="s">
        <v>41</v>
      </c>
    </row>
    <row r="3" ht="15.75" customHeight="1" spans="1:22">
      <c r="A3" s="9" t="s">
        <v>496</v>
      </c>
      <c r="B3" s="10" t="s">
        <v>497</v>
      </c>
      <c r="C3" s="10" t="s">
        <v>498</v>
      </c>
      <c r="D3" s="10" t="s">
        <v>499</v>
      </c>
      <c r="E3" s="10" t="s">
        <v>500</v>
      </c>
      <c r="F3" s="10" t="s">
        <v>501</v>
      </c>
      <c r="G3" s="9" t="s">
        <v>502</v>
      </c>
      <c r="H3" s="11" t="s">
        <v>203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ht="17.25" customHeight="1" spans="1:22">
      <c r="A4" s="9"/>
      <c r="B4" s="12"/>
      <c r="C4" s="12"/>
      <c r="D4" s="12"/>
      <c r="E4" s="12"/>
      <c r="F4" s="12"/>
      <c r="G4" s="9"/>
      <c r="H4" s="13" t="s">
        <v>98</v>
      </c>
      <c r="I4" s="27" t="s">
        <v>207</v>
      </c>
      <c r="J4" s="28"/>
      <c r="K4" s="28"/>
      <c r="L4" s="28"/>
      <c r="M4" s="28"/>
      <c r="N4" s="28"/>
      <c r="O4" s="28"/>
      <c r="P4" s="29"/>
      <c r="Q4" s="30" t="s">
        <v>503</v>
      </c>
      <c r="R4" s="9" t="s">
        <v>504</v>
      </c>
      <c r="S4" s="23" t="s">
        <v>206</v>
      </c>
      <c r="T4" s="23"/>
      <c r="U4" s="23"/>
      <c r="V4" s="23"/>
    </row>
    <row r="5" ht="36" spans="1:22">
      <c r="A5" s="9"/>
      <c r="B5" s="14"/>
      <c r="C5" s="14"/>
      <c r="D5" s="14"/>
      <c r="E5" s="14"/>
      <c r="F5" s="14"/>
      <c r="G5" s="9"/>
      <c r="H5" s="15"/>
      <c r="I5" s="30" t="s">
        <v>102</v>
      </c>
      <c r="J5" s="30" t="s">
        <v>210</v>
      </c>
      <c r="K5" s="30" t="s">
        <v>211</v>
      </c>
      <c r="L5" s="30" t="s">
        <v>212</v>
      </c>
      <c r="M5" s="30" t="s">
        <v>213</v>
      </c>
      <c r="N5" s="9" t="s">
        <v>214</v>
      </c>
      <c r="O5" s="9" t="s">
        <v>215</v>
      </c>
      <c r="P5" s="9" t="s">
        <v>216</v>
      </c>
      <c r="Q5" s="34"/>
      <c r="R5" s="9"/>
      <c r="S5" s="35" t="s">
        <v>102</v>
      </c>
      <c r="T5" s="35" t="s">
        <v>217</v>
      </c>
      <c r="U5" s="35" t="s">
        <v>218</v>
      </c>
      <c r="V5" s="35" t="s">
        <v>219</v>
      </c>
    </row>
    <row r="6" ht="15" customHeight="1" spans="1:2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</row>
    <row r="7" ht="20.1" customHeight="1" spans="1:22">
      <c r="A7" s="16" t="s">
        <v>220</v>
      </c>
      <c r="B7" s="17"/>
      <c r="C7" s="17"/>
      <c r="D7" s="11"/>
      <c r="E7" s="18">
        <f>E8+E11+E16+E21+E28+E33+E36+E40+E47+E52+E61+E63+E66+E203+E213</f>
        <v>28754</v>
      </c>
      <c r="F7" s="19"/>
      <c r="G7" s="11"/>
      <c r="H7" s="20">
        <f>H8+H11+H16+H21+H28+H33+H36+H40+H47+H52+H61+H63+H66+H203+H213</f>
        <v>3894.48</v>
      </c>
      <c r="I7" s="20">
        <f t="shared" ref="I7:V7" si="0">I8+I11+I16+I21+I28+I33+I36+I40+I47+I52+I61+I63+I66+I203+I213</f>
        <v>3894.48</v>
      </c>
      <c r="J7" s="20">
        <f t="shared" si="0"/>
        <v>3894.48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V7" s="20">
        <f t="shared" si="0"/>
        <v>0</v>
      </c>
    </row>
    <row r="8" ht="20.1" customHeight="1" spans="1:22">
      <c r="A8" s="21" t="s">
        <v>505</v>
      </c>
      <c r="B8" s="22"/>
      <c r="C8" s="22"/>
      <c r="D8" s="23"/>
      <c r="E8" s="18">
        <f>SUM(E9:E10)</f>
        <v>7</v>
      </c>
      <c r="F8" s="21"/>
      <c r="G8" s="21"/>
      <c r="H8" s="20">
        <f>SUM(H9:H10)</f>
        <v>4.5</v>
      </c>
      <c r="I8" s="20">
        <f t="shared" ref="I8:V8" si="1">SUM(I9:I10)</f>
        <v>4.5</v>
      </c>
      <c r="J8" s="20">
        <f t="shared" si="1"/>
        <v>4.5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  <c r="V8" s="20">
        <f t="shared" si="1"/>
        <v>0</v>
      </c>
    </row>
    <row r="9" ht="20.1" customHeight="1" spans="1:22">
      <c r="A9" s="21"/>
      <c r="B9" s="22" t="s">
        <v>506</v>
      </c>
      <c r="C9" s="22" t="s">
        <v>506</v>
      </c>
      <c r="D9" s="23" t="s">
        <v>507</v>
      </c>
      <c r="E9" s="18">
        <v>5</v>
      </c>
      <c r="F9" s="24"/>
      <c r="G9" s="25" t="s">
        <v>92</v>
      </c>
      <c r="H9" s="20">
        <f t="shared" ref="H9:H71" si="2">I9+Q9+R9+S9</f>
        <v>3</v>
      </c>
      <c r="I9" s="31">
        <f t="shared" ref="I9:I71" si="3">SUM(J9:P9)</f>
        <v>3</v>
      </c>
      <c r="J9" s="20">
        <v>3</v>
      </c>
      <c r="K9" s="20"/>
      <c r="L9" s="20"/>
      <c r="M9" s="20"/>
      <c r="N9" s="20"/>
      <c r="O9" s="20"/>
      <c r="P9" s="20"/>
      <c r="Q9" s="20"/>
      <c r="R9" s="20"/>
      <c r="S9" s="31">
        <f t="shared" ref="S9:S71" si="4">SUM(T9:V9)</f>
        <v>0</v>
      </c>
      <c r="T9" s="31"/>
      <c r="U9" s="31"/>
      <c r="V9" s="31"/>
    </row>
    <row r="10" ht="20.1" customHeight="1" spans="1:22">
      <c r="A10" s="21"/>
      <c r="B10" s="22" t="s">
        <v>508</v>
      </c>
      <c r="C10" s="22" t="s">
        <v>508</v>
      </c>
      <c r="D10" s="23" t="s">
        <v>509</v>
      </c>
      <c r="E10" s="18">
        <v>2</v>
      </c>
      <c r="F10" s="24"/>
      <c r="G10" s="25" t="s">
        <v>92</v>
      </c>
      <c r="H10" s="20">
        <f t="shared" si="2"/>
        <v>1.5</v>
      </c>
      <c r="I10" s="31">
        <f t="shared" si="3"/>
        <v>1.5</v>
      </c>
      <c r="J10" s="20">
        <v>1.5</v>
      </c>
      <c r="K10" s="20"/>
      <c r="L10" s="20"/>
      <c r="M10" s="20"/>
      <c r="N10" s="20"/>
      <c r="O10" s="20"/>
      <c r="P10" s="20"/>
      <c r="Q10" s="20"/>
      <c r="R10" s="20"/>
      <c r="S10" s="31">
        <f t="shared" si="4"/>
        <v>0</v>
      </c>
      <c r="T10" s="31"/>
      <c r="U10" s="31"/>
      <c r="V10" s="31"/>
    </row>
    <row r="11" ht="20.1" customHeight="1" spans="1:22">
      <c r="A11" s="21" t="s">
        <v>510</v>
      </c>
      <c r="B11" s="22"/>
      <c r="C11" s="22"/>
      <c r="D11" s="23"/>
      <c r="E11" s="18">
        <f>SUM(E12:E15)</f>
        <v>786</v>
      </c>
      <c r="F11" s="24"/>
      <c r="G11" s="24"/>
      <c r="H11" s="20">
        <f>SUM(H12:H15)</f>
        <v>197.16</v>
      </c>
      <c r="I11" s="20">
        <f t="shared" ref="I11:V11" si="5">SUM(I12:I15)</f>
        <v>197.16</v>
      </c>
      <c r="J11" s="20">
        <f t="shared" si="5"/>
        <v>197.16</v>
      </c>
      <c r="K11" s="20">
        <f t="shared" si="5"/>
        <v>0</v>
      </c>
      <c r="L11" s="20">
        <f t="shared" si="5"/>
        <v>0</v>
      </c>
      <c r="M11" s="20">
        <f t="shared" si="5"/>
        <v>0</v>
      </c>
      <c r="N11" s="20">
        <f t="shared" si="5"/>
        <v>0</v>
      </c>
      <c r="O11" s="20">
        <f t="shared" si="5"/>
        <v>0</v>
      </c>
      <c r="P11" s="20">
        <f t="shared" si="5"/>
        <v>0</v>
      </c>
      <c r="Q11" s="20">
        <f t="shared" si="5"/>
        <v>0</v>
      </c>
      <c r="R11" s="20">
        <f t="shared" si="5"/>
        <v>0</v>
      </c>
      <c r="S11" s="20">
        <f t="shared" si="5"/>
        <v>0</v>
      </c>
      <c r="T11" s="20">
        <f t="shared" si="5"/>
        <v>0</v>
      </c>
      <c r="U11" s="20">
        <f t="shared" si="5"/>
        <v>0</v>
      </c>
      <c r="V11" s="20">
        <f t="shared" si="5"/>
        <v>0</v>
      </c>
    </row>
    <row r="12" ht="20.1" customHeight="1" spans="1:22">
      <c r="A12" s="21"/>
      <c r="B12" s="22" t="s">
        <v>506</v>
      </c>
      <c r="C12" s="22" t="s">
        <v>506</v>
      </c>
      <c r="D12" s="23" t="s">
        <v>507</v>
      </c>
      <c r="E12" s="18">
        <v>196</v>
      </c>
      <c r="F12" s="24"/>
      <c r="G12" s="25" t="s">
        <v>92</v>
      </c>
      <c r="H12" s="20">
        <f t="shared" si="2"/>
        <v>135</v>
      </c>
      <c r="I12" s="31">
        <f t="shared" si="3"/>
        <v>135</v>
      </c>
      <c r="J12" s="20">
        <v>135</v>
      </c>
      <c r="K12" s="20"/>
      <c r="L12" s="20"/>
      <c r="M12" s="20"/>
      <c r="N12" s="20"/>
      <c r="O12" s="20"/>
      <c r="P12" s="20"/>
      <c r="Q12" s="20"/>
      <c r="R12" s="20"/>
      <c r="S12" s="31">
        <f t="shared" si="4"/>
        <v>0</v>
      </c>
      <c r="T12" s="31"/>
      <c r="U12" s="31"/>
      <c r="V12" s="31"/>
    </row>
    <row r="13" ht="20.1" customHeight="1" spans="1:22">
      <c r="A13" s="21"/>
      <c r="B13" s="22" t="s">
        <v>511</v>
      </c>
      <c r="C13" s="22" t="s">
        <v>511</v>
      </c>
      <c r="D13" s="23" t="s">
        <v>507</v>
      </c>
      <c r="E13" s="18">
        <v>10</v>
      </c>
      <c r="F13" s="24"/>
      <c r="G13" s="25" t="s">
        <v>92</v>
      </c>
      <c r="H13" s="20">
        <f t="shared" si="2"/>
        <v>36</v>
      </c>
      <c r="I13" s="31">
        <f t="shared" si="3"/>
        <v>36</v>
      </c>
      <c r="J13" s="20">
        <v>36</v>
      </c>
      <c r="K13" s="20"/>
      <c r="L13" s="20"/>
      <c r="M13" s="20"/>
      <c r="N13" s="20"/>
      <c r="O13" s="20"/>
      <c r="P13" s="20"/>
      <c r="Q13" s="20"/>
      <c r="R13" s="20"/>
      <c r="S13" s="31">
        <f t="shared" si="4"/>
        <v>0</v>
      </c>
      <c r="T13" s="31"/>
      <c r="U13" s="31"/>
      <c r="V13" s="31"/>
    </row>
    <row r="14" ht="20.1" customHeight="1" spans="1:22">
      <c r="A14" s="21"/>
      <c r="B14" s="22" t="s">
        <v>512</v>
      </c>
      <c r="C14" s="22" t="s">
        <v>512</v>
      </c>
      <c r="D14" s="23" t="s">
        <v>513</v>
      </c>
      <c r="E14" s="18">
        <v>560</v>
      </c>
      <c r="F14" s="24"/>
      <c r="G14" s="25" t="s">
        <v>92</v>
      </c>
      <c r="H14" s="20">
        <f t="shared" si="2"/>
        <v>20.16</v>
      </c>
      <c r="I14" s="31">
        <f t="shared" si="3"/>
        <v>20.16</v>
      </c>
      <c r="J14" s="20">
        <v>20.16</v>
      </c>
      <c r="K14" s="20"/>
      <c r="L14" s="20"/>
      <c r="M14" s="20"/>
      <c r="N14" s="20"/>
      <c r="O14" s="20"/>
      <c r="P14" s="20"/>
      <c r="Q14" s="20"/>
      <c r="R14" s="20"/>
      <c r="S14" s="31">
        <f t="shared" si="4"/>
        <v>0</v>
      </c>
      <c r="T14" s="31"/>
      <c r="U14" s="31"/>
      <c r="V14" s="31"/>
    </row>
    <row r="15" ht="20.1" customHeight="1" spans="1:22">
      <c r="A15" s="21"/>
      <c r="B15" s="22" t="s">
        <v>514</v>
      </c>
      <c r="C15" s="22" t="s">
        <v>514</v>
      </c>
      <c r="D15" s="23" t="s">
        <v>513</v>
      </c>
      <c r="E15" s="18">
        <v>20</v>
      </c>
      <c r="F15" s="24"/>
      <c r="G15" s="25" t="s">
        <v>92</v>
      </c>
      <c r="H15" s="20">
        <f t="shared" si="2"/>
        <v>6</v>
      </c>
      <c r="I15" s="31">
        <f t="shared" si="3"/>
        <v>6</v>
      </c>
      <c r="J15" s="20">
        <v>6</v>
      </c>
      <c r="K15" s="20"/>
      <c r="L15" s="20"/>
      <c r="M15" s="20"/>
      <c r="N15" s="20"/>
      <c r="O15" s="20"/>
      <c r="P15" s="20"/>
      <c r="Q15" s="20"/>
      <c r="R15" s="20"/>
      <c r="S15" s="31">
        <f t="shared" si="4"/>
        <v>0</v>
      </c>
      <c r="T15" s="31"/>
      <c r="U15" s="31"/>
      <c r="V15" s="31"/>
    </row>
    <row r="16" ht="20.1" customHeight="1" spans="1:22">
      <c r="A16" s="21" t="s">
        <v>515</v>
      </c>
      <c r="B16" s="22"/>
      <c r="C16" s="22"/>
      <c r="D16" s="23"/>
      <c r="E16" s="26">
        <f>SUM(E17:E20)</f>
        <v>132</v>
      </c>
      <c r="F16" s="24"/>
      <c r="G16" s="24"/>
      <c r="H16" s="20">
        <f>SUM(H17:H20)</f>
        <v>54.3</v>
      </c>
      <c r="I16" s="20">
        <f t="shared" ref="I16:V16" si="6">SUM(I17:I20)</f>
        <v>54.3</v>
      </c>
      <c r="J16" s="20">
        <f t="shared" si="6"/>
        <v>54.3</v>
      </c>
      <c r="K16" s="20">
        <f t="shared" si="6"/>
        <v>0</v>
      </c>
      <c r="L16" s="20">
        <f t="shared" si="6"/>
        <v>0</v>
      </c>
      <c r="M16" s="20">
        <f t="shared" si="6"/>
        <v>0</v>
      </c>
      <c r="N16" s="20">
        <f t="shared" si="6"/>
        <v>0</v>
      </c>
      <c r="O16" s="20">
        <f t="shared" si="6"/>
        <v>0</v>
      </c>
      <c r="P16" s="20">
        <f t="shared" si="6"/>
        <v>0</v>
      </c>
      <c r="Q16" s="20">
        <f t="shared" si="6"/>
        <v>0</v>
      </c>
      <c r="R16" s="20">
        <f t="shared" si="6"/>
        <v>0</v>
      </c>
      <c r="S16" s="20">
        <f t="shared" si="6"/>
        <v>0</v>
      </c>
      <c r="T16" s="20">
        <f t="shared" si="6"/>
        <v>0</v>
      </c>
      <c r="U16" s="20">
        <f t="shared" si="6"/>
        <v>0</v>
      </c>
      <c r="V16" s="20">
        <f t="shared" si="6"/>
        <v>0</v>
      </c>
    </row>
    <row r="17" ht="20.1" customHeight="1" spans="1:22">
      <c r="A17" s="21"/>
      <c r="B17" s="22" t="s">
        <v>506</v>
      </c>
      <c r="C17" s="22" t="s">
        <v>506</v>
      </c>
      <c r="D17" s="23" t="s">
        <v>507</v>
      </c>
      <c r="E17" s="18">
        <v>100</v>
      </c>
      <c r="F17" s="24"/>
      <c r="G17" s="25" t="s">
        <v>92</v>
      </c>
      <c r="H17" s="20">
        <f t="shared" si="2"/>
        <v>50</v>
      </c>
      <c r="I17" s="31">
        <f t="shared" si="3"/>
        <v>50</v>
      </c>
      <c r="J17" s="20">
        <v>50</v>
      </c>
      <c r="K17" s="20"/>
      <c r="L17" s="20"/>
      <c r="M17" s="20"/>
      <c r="N17" s="20"/>
      <c r="O17" s="20"/>
      <c r="P17" s="20"/>
      <c r="Q17" s="20"/>
      <c r="R17" s="20"/>
      <c r="S17" s="31">
        <f t="shared" si="4"/>
        <v>0</v>
      </c>
      <c r="T17" s="31"/>
      <c r="U17" s="31"/>
      <c r="V17" s="31"/>
    </row>
    <row r="18" ht="20.1" customHeight="1" spans="1:22">
      <c r="A18" s="16"/>
      <c r="B18" s="17" t="s">
        <v>516</v>
      </c>
      <c r="C18" s="17" t="s">
        <v>516</v>
      </c>
      <c r="D18" s="11" t="s">
        <v>507</v>
      </c>
      <c r="E18" s="18">
        <v>10</v>
      </c>
      <c r="F18" s="19"/>
      <c r="G18" s="25" t="s">
        <v>92</v>
      </c>
      <c r="H18" s="20">
        <f t="shared" si="2"/>
        <v>1.7</v>
      </c>
      <c r="I18" s="31">
        <f t="shared" si="3"/>
        <v>1.7</v>
      </c>
      <c r="J18" s="20">
        <v>1.7</v>
      </c>
      <c r="K18" s="20"/>
      <c r="L18" s="20"/>
      <c r="M18" s="20"/>
      <c r="N18" s="20"/>
      <c r="O18" s="20"/>
      <c r="P18" s="20"/>
      <c r="Q18" s="20"/>
      <c r="R18" s="20"/>
      <c r="S18" s="31">
        <f t="shared" si="4"/>
        <v>0</v>
      </c>
      <c r="T18" s="31"/>
      <c r="U18" s="31"/>
      <c r="V18" s="31"/>
    </row>
    <row r="19" ht="20.1" customHeight="1" spans="1:22">
      <c r="A19" s="21"/>
      <c r="B19" s="22" t="s">
        <v>517</v>
      </c>
      <c r="C19" s="22" t="s">
        <v>517</v>
      </c>
      <c r="D19" s="23" t="s">
        <v>507</v>
      </c>
      <c r="E19" s="18">
        <v>2</v>
      </c>
      <c r="F19" s="21"/>
      <c r="G19" s="25" t="s">
        <v>92</v>
      </c>
      <c r="H19" s="20">
        <f t="shared" si="2"/>
        <v>0.6</v>
      </c>
      <c r="I19" s="31">
        <f t="shared" si="3"/>
        <v>0.6</v>
      </c>
      <c r="J19" s="20">
        <v>0.6</v>
      </c>
      <c r="K19" s="20"/>
      <c r="L19" s="20"/>
      <c r="M19" s="20"/>
      <c r="N19" s="20"/>
      <c r="O19" s="20"/>
      <c r="P19" s="20"/>
      <c r="Q19" s="20"/>
      <c r="R19" s="20"/>
      <c r="S19" s="31">
        <f t="shared" si="4"/>
        <v>0</v>
      </c>
      <c r="T19" s="31"/>
      <c r="U19" s="31"/>
      <c r="V19" s="31"/>
    </row>
    <row r="20" ht="20.1" customHeight="1" spans="1:22">
      <c r="A20" s="21"/>
      <c r="B20" s="22" t="s">
        <v>512</v>
      </c>
      <c r="C20" s="22" t="s">
        <v>512</v>
      </c>
      <c r="D20" s="23" t="s">
        <v>513</v>
      </c>
      <c r="E20" s="18">
        <v>20</v>
      </c>
      <c r="F20" s="24"/>
      <c r="G20" s="25" t="s">
        <v>92</v>
      </c>
      <c r="H20" s="20">
        <f t="shared" si="2"/>
        <v>2</v>
      </c>
      <c r="I20" s="31">
        <f t="shared" si="3"/>
        <v>2</v>
      </c>
      <c r="J20" s="20">
        <v>2</v>
      </c>
      <c r="K20" s="20"/>
      <c r="L20" s="20"/>
      <c r="M20" s="20"/>
      <c r="N20" s="20"/>
      <c r="O20" s="20"/>
      <c r="P20" s="20"/>
      <c r="Q20" s="20"/>
      <c r="R20" s="20"/>
      <c r="S20" s="31">
        <f t="shared" si="4"/>
        <v>0</v>
      </c>
      <c r="T20" s="31"/>
      <c r="U20" s="31"/>
      <c r="V20" s="31"/>
    </row>
    <row r="21" ht="20.1" customHeight="1" spans="1:22">
      <c r="A21" s="21" t="s">
        <v>518</v>
      </c>
      <c r="B21" s="22"/>
      <c r="C21" s="22"/>
      <c r="D21" s="23"/>
      <c r="E21" s="26">
        <f>SUM(E22:E27)</f>
        <v>551</v>
      </c>
      <c r="F21" s="24"/>
      <c r="G21" s="24"/>
      <c r="H21" s="20">
        <f>SUM(H22:H27)</f>
        <v>269</v>
      </c>
      <c r="I21" s="20">
        <f t="shared" ref="I21:V21" si="7">SUM(I22:I27)</f>
        <v>269</v>
      </c>
      <c r="J21" s="20">
        <f t="shared" si="7"/>
        <v>269</v>
      </c>
      <c r="K21" s="20">
        <f t="shared" si="7"/>
        <v>0</v>
      </c>
      <c r="L21" s="20">
        <f t="shared" si="7"/>
        <v>0</v>
      </c>
      <c r="M21" s="20">
        <f t="shared" si="7"/>
        <v>0</v>
      </c>
      <c r="N21" s="20">
        <f t="shared" si="7"/>
        <v>0</v>
      </c>
      <c r="O21" s="20">
        <f t="shared" si="7"/>
        <v>0</v>
      </c>
      <c r="P21" s="20">
        <f t="shared" si="7"/>
        <v>0</v>
      </c>
      <c r="Q21" s="20">
        <f t="shared" si="7"/>
        <v>0</v>
      </c>
      <c r="R21" s="20">
        <f t="shared" si="7"/>
        <v>0</v>
      </c>
      <c r="S21" s="20">
        <f t="shared" si="7"/>
        <v>0</v>
      </c>
      <c r="T21" s="20">
        <f t="shared" si="7"/>
        <v>0</v>
      </c>
      <c r="U21" s="20">
        <f t="shared" si="7"/>
        <v>0</v>
      </c>
      <c r="V21" s="20">
        <f t="shared" si="7"/>
        <v>0</v>
      </c>
    </row>
    <row r="22" ht="20.1" customHeight="1" spans="1:22">
      <c r="A22" s="21"/>
      <c r="B22" s="22" t="s">
        <v>506</v>
      </c>
      <c r="C22" s="22" t="s">
        <v>506</v>
      </c>
      <c r="D22" s="23" t="s">
        <v>507</v>
      </c>
      <c r="E22" s="18">
        <v>70</v>
      </c>
      <c r="F22" s="24"/>
      <c r="G22" s="25" t="s">
        <v>92</v>
      </c>
      <c r="H22" s="20">
        <f t="shared" si="2"/>
        <v>40</v>
      </c>
      <c r="I22" s="31">
        <f t="shared" si="3"/>
        <v>40</v>
      </c>
      <c r="J22" s="20">
        <v>40</v>
      </c>
      <c r="K22" s="20"/>
      <c r="L22" s="20"/>
      <c r="M22" s="20"/>
      <c r="N22" s="20"/>
      <c r="O22" s="20"/>
      <c r="P22" s="20"/>
      <c r="Q22" s="20"/>
      <c r="R22" s="20"/>
      <c r="S22" s="31">
        <f t="shared" si="4"/>
        <v>0</v>
      </c>
      <c r="T22" s="31"/>
      <c r="U22" s="31"/>
      <c r="V22" s="31"/>
    </row>
    <row r="23" ht="20.1" customHeight="1" spans="1:22">
      <c r="A23" s="21"/>
      <c r="B23" s="22" t="s">
        <v>512</v>
      </c>
      <c r="C23" s="22" t="s">
        <v>512</v>
      </c>
      <c r="D23" s="23" t="s">
        <v>513</v>
      </c>
      <c r="E23" s="18">
        <v>171</v>
      </c>
      <c r="F23" s="24"/>
      <c r="G23" s="25" t="s">
        <v>92</v>
      </c>
      <c r="H23" s="20">
        <f t="shared" si="2"/>
        <v>110</v>
      </c>
      <c r="I23" s="31">
        <f t="shared" si="3"/>
        <v>110</v>
      </c>
      <c r="J23" s="20">
        <v>110</v>
      </c>
      <c r="K23" s="20"/>
      <c r="L23" s="20"/>
      <c r="M23" s="20"/>
      <c r="N23" s="20"/>
      <c r="O23" s="20"/>
      <c r="P23" s="20"/>
      <c r="Q23" s="20"/>
      <c r="R23" s="20"/>
      <c r="S23" s="31">
        <f t="shared" si="4"/>
        <v>0</v>
      </c>
      <c r="T23" s="31"/>
      <c r="U23" s="31"/>
      <c r="V23" s="31"/>
    </row>
    <row r="24" ht="20.1" customHeight="1" spans="1:22">
      <c r="A24" s="21"/>
      <c r="B24" s="22" t="s">
        <v>519</v>
      </c>
      <c r="C24" s="22" t="s">
        <v>519</v>
      </c>
      <c r="D24" s="23" t="s">
        <v>520</v>
      </c>
      <c r="E24" s="18">
        <v>1</v>
      </c>
      <c r="F24" s="24"/>
      <c r="G24" s="25" t="s">
        <v>92</v>
      </c>
      <c r="H24" s="20">
        <f t="shared" si="2"/>
        <v>10</v>
      </c>
      <c r="I24" s="31">
        <f t="shared" si="3"/>
        <v>10</v>
      </c>
      <c r="J24" s="20">
        <v>10</v>
      </c>
      <c r="K24" s="20"/>
      <c r="L24" s="20"/>
      <c r="M24" s="20"/>
      <c r="N24" s="20"/>
      <c r="O24" s="20"/>
      <c r="P24" s="20"/>
      <c r="Q24" s="20"/>
      <c r="R24" s="20"/>
      <c r="S24" s="31">
        <f t="shared" si="4"/>
        <v>0</v>
      </c>
      <c r="T24" s="31"/>
      <c r="U24" s="31"/>
      <c r="V24" s="31"/>
    </row>
    <row r="25" ht="20.1" customHeight="1" spans="1:22">
      <c r="A25" s="21"/>
      <c r="B25" s="22" t="s">
        <v>514</v>
      </c>
      <c r="C25" s="22" t="s">
        <v>514</v>
      </c>
      <c r="D25" s="23" t="s">
        <v>513</v>
      </c>
      <c r="E25" s="18">
        <v>2</v>
      </c>
      <c r="F25" s="24"/>
      <c r="G25" s="25" t="s">
        <v>92</v>
      </c>
      <c r="H25" s="20">
        <f t="shared" si="2"/>
        <v>55</v>
      </c>
      <c r="I25" s="31">
        <f t="shared" si="3"/>
        <v>55</v>
      </c>
      <c r="J25" s="20">
        <v>55</v>
      </c>
      <c r="K25" s="20"/>
      <c r="L25" s="20"/>
      <c r="M25" s="20"/>
      <c r="N25" s="20"/>
      <c r="O25" s="20"/>
      <c r="P25" s="20"/>
      <c r="Q25" s="20"/>
      <c r="R25" s="20"/>
      <c r="S25" s="31">
        <f t="shared" si="4"/>
        <v>0</v>
      </c>
      <c r="T25" s="31"/>
      <c r="U25" s="31"/>
      <c r="V25" s="31"/>
    </row>
    <row r="26" ht="20.1" customHeight="1" spans="1:22">
      <c r="A26" s="21"/>
      <c r="B26" s="22" t="s">
        <v>521</v>
      </c>
      <c r="C26" s="22" t="s">
        <v>521</v>
      </c>
      <c r="D26" s="23" t="s">
        <v>522</v>
      </c>
      <c r="E26" s="18">
        <v>300</v>
      </c>
      <c r="F26" s="24"/>
      <c r="G26" s="25" t="s">
        <v>92</v>
      </c>
      <c r="H26" s="20">
        <f t="shared" si="2"/>
        <v>30</v>
      </c>
      <c r="I26" s="31">
        <f t="shared" si="3"/>
        <v>30</v>
      </c>
      <c r="J26" s="20">
        <v>30</v>
      </c>
      <c r="K26" s="20"/>
      <c r="L26" s="20"/>
      <c r="M26" s="20"/>
      <c r="N26" s="20"/>
      <c r="O26" s="20"/>
      <c r="P26" s="20"/>
      <c r="Q26" s="20"/>
      <c r="R26" s="20"/>
      <c r="S26" s="31">
        <f t="shared" si="4"/>
        <v>0</v>
      </c>
      <c r="T26" s="31"/>
      <c r="U26" s="31"/>
      <c r="V26" s="31"/>
    </row>
    <row r="27" ht="20.1" customHeight="1" spans="1:22">
      <c r="A27" s="21"/>
      <c r="B27" s="22" t="s">
        <v>523</v>
      </c>
      <c r="C27" s="22" t="s">
        <v>523</v>
      </c>
      <c r="D27" s="23" t="s">
        <v>507</v>
      </c>
      <c r="E27" s="18">
        <v>7</v>
      </c>
      <c r="F27" s="24"/>
      <c r="G27" s="25" t="s">
        <v>92</v>
      </c>
      <c r="H27" s="20">
        <f t="shared" si="2"/>
        <v>24</v>
      </c>
      <c r="I27" s="31">
        <f t="shared" si="3"/>
        <v>24</v>
      </c>
      <c r="J27" s="20">
        <v>24</v>
      </c>
      <c r="K27" s="20"/>
      <c r="L27" s="20"/>
      <c r="M27" s="20"/>
      <c r="N27" s="20"/>
      <c r="O27" s="20"/>
      <c r="P27" s="20"/>
      <c r="Q27" s="20"/>
      <c r="R27" s="20"/>
      <c r="S27" s="31">
        <f t="shared" si="4"/>
        <v>0</v>
      </c>
      <c r="T27" s="31"/>
      <c r="U27" s="31"/>
      <c r="V27" s="31"/>
    </row>
    <row r="28" ht="20.1" customHeight="1" spans="1:22">
      <c r="A28" s="21" t="s">
        <v>524</v>
      </c>
      <c r="B28" s="22"/>
      <c r="C28" s="22"/>
      <c r="D28" s="23"/>
      <c r="E28" s="26">
        <f>SUM(E29:E32)</f>
        <v>540</v>
      </c>
      <c r="F28" s="24"/>
      <c r="G28" s="24"/>
      <c r="H28" s="20">
        <f>SUM(H29:H32)</f>
        <v>57</v>
      </c>
      <c r="I28" s="20">
        <f t="shared" ref="I28:V28" si="8">SUM(I29:I32)</f>
        <v>57</v>
      </c>
      <c r="J28" s="20">
        <f t="shared" si="8"/>
        <v>57</v>
      </c>
      <c r="K28" s="20">
        <f t="shared" si="8"/>
        <v>0</v>
      </c>
      <c r="L28" s="20">
        <f t="shared" si="8"/>
        <v>0</v>
      </c>
      <c r="M28" s="20">
        <f t="shared" si="8"/>
        <v>0</v>
      </c>
      <c r="N28" s="20">
        <f t="shared" si="8"/>
        <v>0</v>
      </c>
      <c r="O28" s="20">
        <f t="shared" si="8"/>
        <v>0</v>
      </c>
      <c r="P28" s="20">
        <f t="shared" si="8"/>
        <v>0</v>
      </c>
      <c r="Q28" s="20">
        <f t="shared" si="8"/>
        <v>0</v>
      </c>
      <c r="R28" s="20">
        <f t="shared" si="8"/>
        <v>0</v>
      </c>
      <c r="S28" s="20">
        <f t="shared" si="8"/>
        <v>0</v>
      </c>
      <c r="T28" s="20">
        <f t="shared" si="8"/>
        <v>0</v>
      </c>
      <c r="U28" s="20">
        <f t="shared" si="8"/>
        <v>0</v>
      </c>
      <c r="V28" s="20">
        <f t="shared" si="8"/>
        <v>0</v>
      </c>
    </row>
    <row r="29" ht="20.1" customHeight="1" spans="1:22">
      <c r="A29" s="16"/>
      <c r="B29" s="17" t="s">
        <v>506</v>
      </c>
      <c r="C29" s="17" t="s">
        <v>506</v>
      </c>
      <c r="D29" s="23" t="s">
        <v>507</v>
      </c>
      <c r="E29" s="18">
        <v>50</v>
      </c>
      <c r="F29" s="19"/>
      <c r="G29" s="25" t="s">
        <v>92</v>
      </c>
      <c r="H29" s="20">
        <f t="shared" si="2"/>
        <v>18</v>
      </c>
      <c r="I29" s="31">
        <f t="shared" si="3"/>
        <v>18</v>
      </c>
      <c r="J29" s="20">
        <v>18</v>
      </c>
      <c r="K29" s="20"/>
      <c r="L29" s="20"/>
      <c r="M29" s="20"/>
      <c r="N29" s="20"/>
      <c r="O29" s="20"/>
      <c r="P29" s="20"/>
      <c r="Q29" s="20"/>
      <c r="R29" s="20"/>
      <c r="S29" s="31">
        <f t="shared" si="4"/>
        <v>0</v>
      </c>
      <c r="T29" s="31"/>
      <c r="U29" s="31"/>
      <c r="V29" s="31"/>
    </row>
    <row r="30" ht="20.1" customHeight="1" spans="1:22">
      <c r="A30" s="21"/>
      <c r="B30" s="22" t="s">
        <v>512</v>
      </c>
      <c r="C30" s="22" t="s">
        <v>512</v>
      </c>
      <c r="D30" s="23" t="s">
        <v>513</v>
      </c>
      <c r="E30" s="18">
        <v>20</v>
      </c>
      <c r="F30" s="21"/>
      <c r="G30" s="25" t="s">
        <v>92</v>
      </c>
      <c r="H30" s="20">
        <f t="shared" si="2"/>
        <v>4</v>
      </c>
      <c r="I30" s="31">
        <f t="shared" si="3"/>
        <v>4</v>
      </c>
      <c r="J30" s="20">
        <v>4</v>
      </c>
      <c r="K30" s="20"/>
      <c r="L30" s="20"/>
      <c r="M30" s="20"/>
      <c r="N30" s="20"/>
      <c r="O30" s="20"/>
      <c r="P30" s="20"/>
      <c r="Q30" s="20"/>
      <c r="R30" s="20"/>
      <c r="S30" s="31">
        <f t="shared" si="4"/>
        <v>0</v>
      </c>
      <c r="T30" s="31"/>
      <c r="U30" s="31"/>
      <c r="V30" s="31"/>
    </row>
    <row r="31" ht="20.1" customHeight="1" spans="1:22">
      <c r="A31" s="21"/>
      <c r="B31" s="22" t="s">
        <v>525</v>
      </c>
      <c r="C31" s="22" t="s">
        <v>525</v>
      </c>
      <c r="D31" s="23" t="s">
        <v>513</v>
      </c>
      <c r="E31" s="18">
        <v>10</v>
      </c>
      <c r="F31" s="24"/>
      <c r="G31" s="25" t="s">
        <v>92</v>
      </c>
      <c r="H31" s="20">
        <f t="shared" si="2"/>
        <v>15</v>
      </c>
      <c r="I31" s="31">
        <f t="shared" si="3"/>
        <v>15</v>
      </c>
      <c r="J31" s="20">
        <v>15</v>
      </c>
      <c r="K31" s="20"/>
      <c r="L31" s="20"/>
      <c r="M31" s="20"/>
      <c r="N31" s="20"/>
      <c r="O31" s="20"/>
      <c r="P31" s="20"/>
      <c r="Q31" s="20"/>
      <c r="R31" s="20"/>
      <c r="S31" s="31">
        <f t="shared" si="4"/>
        <v>0</v>
      </c>
      <c r="T31" s="31"/>
      <c r="U31" s="31"/>
      <c r="V31" s="31"/>
    </row>
    <row r="32" ht="20.1" customHeight="1" spans="1:22">
      <c r="A32" s="21"/>
      <c r="B32" s="22" t="s">
        <v>523</v>
      </c>
      <c r="C32" s="22" t="s">
        <v>523</v>
      </c>
      <c r="D32" s="23" t="s">
        <v>507</v>
      </c>
      <c r="E32" s="18">
        <v>460</v>
      </c>
      <c r="F32" s="24"/>
      <c r="G32" s="25" t="s">
        <v>92</v>
      </c>
      <c r="H32" s="20">
        <f t="shared" si="2"/>
        <v>20</v>
      </c>
      <c r="I32" s="31">
        <f t="shared" si="3"/>
        <v>20</v>
      </c>
      <c r="J32" s="20">
        <v>20</v>
      </c>
      <c r="K32" s="20"/>
      <c r="L32" s="20"/>
      <c r="M32" s="20"/>
      <c r="N32" s="20"/>
      <c r="O32" s="20"/>
      <c r="P32" s="20"/>
      <c r="Q32" s="20"/>
      <c r="R32" s="20"/>
      <c r="S32" s="31">
        <f t="shared" si="4"/>
        <v>0</v>
      </c>
      <c r="T32" s="31"/>
      <c r="U32" s="31"/>
      <c r="V32" s="31"/>
    </row>
    <row r="33" ht="20.1" customHeight="1" spans="1:22">
      <c r="A33" s="21" t="s">
        <v>526</v>
      </c>
      <c r="B33" s="22"/>
      <c r="C33" s="22"/>
      <c r="D33" s="23"/>
      <c r="E33" s="26">
        <f>SUM(E34:E35)</f>
        <v>15</v>
      </c>
      <c r="F33" s="24"/>
      <c r="G33" s="24"/>
      <c r="H33" s="20">
        <f>SUM(H34:H35)</f>
        <v>3</v>
      </c>
      <c r="I33" s="20">
        <f t="shared" ref="I33:V33" si="9">SUM(I34:I35)</f>
        <v>3</v>
      </c>
      <c r="J33" s="20">
        <f t="shared" si="9"/>
        <v>3</v>
      </c>
      <c r="K33" s="20">
        <f t="shared" si="9"/>
        <v>0</v>
      </c>
      <c r="L33" s="20">
        <f t="shared" si="9"/>
        <v>0</v>
      </c>
      <c r="M33" s="20">
        <f t="shared" si="9"/>
        <v>0</v>
      </c>
      <c r="N33" s="20">
        <f t="shared" si="9"/>
        <v>0</v>
      </c>
      <c r="O33" s="20">
        <f t="shared" si="9"/>
        <v>0</v>
      </c>
      <c r="P33" s="20">
        <f t="shared" si="9"/>
        <v>0</v>
      </c>
      <c r="Q33" s="20">
        <f t="shared" si="9"/>
        <v>0</v>
      </c>
      <c r="R33" s="20">
        <f t="shared" si="9"/>
        <v>0</v>
      </c>
      <c r="S33" s="20">
        <f t="shared" si="9"/>
        <v>0</v>
      </c>
      <c r="T33" s="20">
        <f t="shared" si="9"/>
        <v>0</v>
      </c>
      <c r="U33" s="20">
        <f t="shared" si="9"/>
        <v>0</v>
      </c>
      <c r="V33" s="20">
        <f t="shared" si="9"/>
        <v>0</v>
      </c>
    </row>
    <row r="34" ht="20.1" customHeight="1" spans="1:22">
      <c r="A34" s="21"/>
      <c r="B34" s="22" t="s">
        <v>512</v>
      </c>
      <c r="C34" s="22" t="s">
        <v>512</v>
      </c>
      <c r="D34" s="23" t="s">
        <v>513</v>
      </c>
      <c r="E34" s="18">
        <v>5</v>
      </c>
      <c r="F34" s="24"/>
      <c r="G34" s="25" t="s">
        <v>92</v>
      </c>
      <c r="H34" s="20">
        <f t="shared" si="2"/>
        <v>1</v>
      </c>
      <c r="I34" s="31">
        <f t="shared" si="3"/>
        <v>1</v>
      </c>
      <c r="J34" s="20">
        <v>1</v>
      </c>
      <c r="K34" s="20"/>
      <c r="L34" s="20"/>
      <c r="M34" s="20"/>
      <c r="N34" s="20"/>
      <c r="O34" s="20"/>
      <c r="P34" s="20"/>
      <c r="Q34" s="20"/>
      <c r="R34" s="20"/>
      <c r="S34" s="31">
        <f t="shared" si="4"/>
        <v>0</v>
      </c>
      <c r="T34" s="31"/>
      <c r="U34" s="31"/>
      <c r="V34" s="31"/>
    </row>
    <row r="35" ht="20.1" customHeight="1" spans="1:22">
      <c r="A35" s="21"/>
      <c r="B35" s="22" t="s">
        <v>523</v>
      </c>
      <c r="C35" s="22" t="s">
        <v>523</v>
      </c>
      <c r="D35" s="23" t="s">
        <v>507</v>
      </c>
      <c r="E35" s="18">
        <v>10</v>
      </c>
      <c r="F35" s="24"/>
      <c r="G35" s="25" t="s">
        <v>92</v>
      </c>
      <c r="H35" s="20">
        <f t="shared" si="2"/>
        <v>2</v>
      </c>
      <c r="I35" s="31">
        <f t="shared" si="3"/>
        <v>2</v>
      </c>
      <c r="J35" s="20">
        <v>2</v>
      </c>
      <c r="K35" s="20"/>
      <c r="L35" s="20"/>
      <c r="M35" s="20"/>
      <c r="N35" s="20"/>
      <c r="O35" s="20"/>
      <c r="P35" s="20"/>
      <c r="Q35" s="20"/>
      <c r="R35" s="20"/>
      <c r="S35" s="31">
        <f t="shared" si="4"/>
        <v>0</v>
      </c>
      <c r="T35" s="31"/>
      <c r="U35" s="31"/>
      <c r="V35" s="31"/>
    </row>
    <row r="36" ht="20.1" customHeight="1" spans="1:22">
      <c r="A36" s="21" t="s">
        <v>527</v>
      </c>
      <c r="B36" s="22"/>
      <c r="C36" s="22"/>
      <c r="D36" s="23"/>
      <c r="E36" s="26">
        <f>SUM(E37:E39)</f>
        <v>411</v>
      </c>
      <c r="F36" s="24"/>
      <c r="G36" s="24"/>
      <c r="H36" s="20">
        <f>SUM(H37:H39)</f>
        <v>23</v>
      </c>
      <c r="I36" s="20">
        <f t="shared" ref="I36:V36" si="10">SUM(I37:I39)</f>
        <v>23</v>
      </c>
      <c r="J36" s="20">
        <f t="shared" si="10"/>
        <v>23</v>
      </c>
      <c r="K36" s="20">
        <f t="shared" si="10"/>
        <v>0</v>
      </c>
      <c r="L36" s="20">
        <f t="shared" si="10"/>
        <v>0</v>
      </c>
      <c r="M36" s="20">
        <f t="shared" si="10"/>
        <v>0</v>
      </c>
      <c r="N36" s="20">
        <f t="shared" si="10"/>
        <v>0</v>
      </c>
      <c r="O36" s="20">
        <f t="shared" si="10"/>
        <v>0</v>
      </c>
      <c r="P36" s="20">
        <f t="shared" si="10"/>
        <v>0</v>
      </c>
      <c r="Q36" s="20">
        <f t="shared" si="10"/>
        <v>0</v>
      </c>
      <c r="R36" s="20">
        <f t="shared" si="10"/>
        <v>0</v>
      </c>
      <c r="S36" s="20">
        <f t="shared" si="10"/>
        <v>0</v>
      </c>
      <c r="T36" s="20">
        <f t="shared" si="10"/>
        <v>0</v>
      </c>
      <c r="U36" s="20">
        <f t="shared" si="10"/>
        <v>0</v>
      </c>
      <c r="V36" s="20">
        <f t="shared" si="10"/>
        <v>0</v>
      </c>
    </row>
    <row r="37" ht="20.1" customHeight="1" spans="1:22">
      <c r="A37" s="21"/>
      <c r="B37" s="22" t="s">
        <v>506</v>
      </c>
      <c r="C37" s="22" t="s">
        <v>506</v>
      </c>
      <c r="D37" s="23" t="s">
        <v>507</v>
      </c>
      <c r="E37" s="18">
        <v>10</v>
      </c>
      <c r="F37" s="24"/>
      <c r="G37" s="25" t="s">
        <v>92</v>
      </c>
      <c r="H37" s="20">
        <f t="shared" si="2"/>
        <v>6</v>
      </c>
      <c r="I37" s="31">
        <f t="shared" si="3"/>
        <v>6</v>
      </c>
      <c r="J37" s="20">
        <v>6</v>
      </c>
      <c r="K37" s="20"/>
      <c r="L37" s="20"/>
      <c r="M37" s="20"/>
      <c r="N37" s="20"/>
      <c r="O37" s="20"/>
      <c r="P37" s="20"/>
      <c r="Q37" s="20"/>
      <c r="R37" s="20"/>
      <c r="S37" s="31">
        <f t="shared" si="4"/>
        <v>0</v>
      </c>
      <c r="T37" s="31"/>
      <c r="U37" s="31"/>
      <c r="V37" s="31"/>
    </row>
    <row r="38" ht="20.1" customHeight="1" spans="1:22">
      <c r="A38" s="21"/>
      <c r="B38" s="22" t="s">
        <v>528</v>
      </c>
      <c r="C38" s="22" t="s">
        <v>528</v>
      </c>
      <c r="D38" s="23" t="s">
        <v>507</v>
      </c>
      <c r="E38" s="18">
        <v>1</v>
      </c>
      <c r="F38" s="24"/>
      <c r="G38" s="25" t="s">
        <v>92</v>
      </c>
      <c r="H38" s="20">
        <f t="shared" si="2"/>
        <v>4</v>
      </c>
      <c r="I38" s="31">
        <f t="shared" si="3"/>
        <v>4</v>
      </c>
      <c r="J38" s="20">
        <v>4</v>
      </c>
      <c r="K38" s="20"/>
      <c r="L38" s="20"/>
      <c r="M38" s="20"/>
      <c r="N38" s="20"/>
      <c r="O38" s="20"/>
      <c r="P38" s="20"/>
      <c r="Q38" s="20"/>
      <c r="R38" s="20"/>
      <c r="S38" s="31">
        <f t="shared" si="4"/>
        <v>0</v>
      </c>
      <c r="T38" s="31"/>
      <c r="U38" s="31"/>
      <c r="V38" s="31"/>
    </row>
    <row r="39" ht="20.1" customHeight="1" spans="1:22">
      <c r="A39" s="21"/>
      <c r="B39" s="22" t="s">
        <v>512</v>
      </c>
      <c r="C39" s="22" t="s">
        <v>512</v>
      </c>
      <c r="D39" s="23" t="s">
        <v>513</v>
      </c>
      <c r="E39" s="18">
        <v>400</v>
      </c>
      <c r="F39" s="24"/>
      <c r="G39" s="25" t="s">
        <v>92</v>
      </c>
      <c r="H39" s="20">
        <f t="shared" si="2"/>
        <v>13</v>
      </c>
      <c r="I39" s="31">
        <f t="shared" si="3"/>
        <v>13</v>
      </c>
      <c r="J39" s="20">
        <v>13</v>
      </c>
      <c r="K39" s="20"/>
      <c r="L39" s="20"/>
      <c r="M39" s="20"/>
      <c r="N39" s="20"/>
      <c r="O39" s="20"/>
      <c r="P39" s="20"/>
      <c r="Q39" s="20"/>
      <c r="R39" s="20"/>
      <c r="S39" s="31">
        <f t="shared" si="4"/>
        <v>0</v>
      </c>
      <c r="T39" s="31"/>
      <c r="U39" s="31"/>
      <c r="V39" s="31"/>
    </row>
    <row r="40" ht="20.1" customHeight="1" spans="1:22">
      <c r="A40" s="16" t="s">
        <v>529</v>
      </c>
      <c r="B40" s="17"/>
      <c r="C40" s="17"/>
      <c r="D40" s="11"/>
      <c r="E40" s="26">
        <f>SUM(E41:E46)</f>
        <v>125</v>
      </c>
      <c r="F40" s="19"/>
      <c r="G40" s="11"/>
      <c r="H40" s="20">
        <f>SUM(H41:H46)</f>
        <v>31.16</v>
      </c>
      <c r="I40" s="20">
        <f t="shared" ref="I40:V40" si="11">SUM(I41:I46)</f>
        <v>31.16</v>
      </c>
      <c r="J40" s="20">
        <f t="shared" si="11"/>
        <v>31.16</v>
      </c>
      <c r="K40" s="20">
        <f t="shared" si="11"/>
        <v>0</v>
      </c>
      <c r="L40" s="20">
        <f t="shared" si="11"/>
        <v>0</v>
      </c>
      <c r="M40" s="20">
        <f t="shared" si="11"/>
        <v>0</v>
      </c>
      <c r="N40" s="20">
        <f t="shared" si="11"/>
        <v>0</v>
      </c>
      <c r="O40" s="20">
        <f t="shared" si="11"/>
        <v>0</v>
      </c>
      <c r="P40" s="20">
        <f t="shared" si="11"/>
        <v>0</v>
      </c>
      <c r="Q40" s="20">
        <f t="shared" si="11"/>
        <v>0</v>
      </c>
      <c r="R40" s="20">
        <f t="shared" si="11"/>
        <v>0</v>
      </c>
      <c r="S40" s="20">
        <f t="shared" si="11"/>
        <v>0</v>
      </c>
      <c r="T40" s="20">
        <f t="shared" si="11"/>
        <v>0</v>
      </c>
      <c r="U40" s="20">
        <f t="shared" si="11"/>
        <v>0</v>
      </c>
      <c r="V40" s="20">
        <f t="shared" si="11"/>
        <v>0</v>
      </c>
    </row>
    <row r="41" ht="20.1" customHeight="1" spans="1:22">
      <c r="A41" s="21"/>
      <c r="B41" s="22" t="s">
        <v>506</v>
      </c>
      <c r="C41" s="22" t="s">
        <v>506</v>
      </c>
      <c r="D41" s="23" t="s">
        <v>507</v>
      </c>
      <c r="E41" s="18">
        <v>7</v>
      </c>
      <c r="F41" s="21"/>
      <c r="G41" s="25" t="s">
        <v>92</v>
      </c>
      <c r="H41" s="20">
        <f t="shared" si="2"/>
        <v>0.35</v>
      </c>
      <c r="I41" s="31">
        <f t="shared" si="3"/>
        <v>0.35</v>
      </c>
      <c r="J41" s="20">
        <v>0.35</v>
      </c>
      <c r="K41" s="20"/>
      <c r="L41" s="20"/>
      <c r="M41" s="20"/>
      <c r="N41" s="20"/>
      <c r="O41" s="20"/>
      <c r="P41" s="20"/>
      <c r="Q41" s="20"/>
      <c r="R41" s="20"/>
      <c r="S41" s="31">
        <f t="shared" si="4"/>
        <v>0</v>
      </c>
      <c r="T41" s="31"/>
      <c r="U41" s="31"/>
      <c r="V41" s="31"/>
    </row>
    <row r="42" ht="20.1" customHeight="1" spans="1:22">
      <c r="A42" s="21"/>
      <c r="B42" s="22" t="s">
        <v>516</v>
      </c>
      <c r="C42" s="22" t="s">
        <v>516</v>
      </c>
      <c r="D42" s="11" t="s">
        <v>507</v>
      </c>
      <c r="E42" s="18">
        <v>7</v>
      </c>
      <c r="F42" s="24"/>
      <c r="G42" s="25" t="s">
        <v>92</v>
      </c>
      <c r="H42" s="20">
        <f t="shared" si="2"/>
        <v>0.56</v>
      </c>
      <c r="I42" s="31">
        <f t="shared" si="3"/>
        <v>0.56</v>
      </c>
      <c r="J42" s="20">
        <v>0.56</v>
      </c>
      <c r="K42" s="20"/>
      <c r="L42" s="20"/>
      <c r="M42" s="20"/>
      <c r="N42" s="20"/>
      <c r="O42" s="20"/>
      <c r="P42" s="20"/>
      <c r="Q42" s="20"/>
      <c r="R42" s="20"/>
      <c r="S42" s="31">
        <f t="shared" si="4"/>
        <v>0</v>
      </c>
      <c r="T42" s="31"/>
      <c r="U42" s="31"/>
      <c r="V42" s="31"/>
    </row>
    <row r="43" ht="20.1" customHeight="1" spans="1:22">
      <c r="A43" s="21"/>
      <c r="B43" s="22" t="s">
        <v>528</v>
      </c>
      <c r="C43" s="22" t="s">
        <v>528</v>
      </c>
      <c r="D43" s="23" t="s">
        <v>507</v>
      </c>
      <c r="E43" s="18">
        <v>1</v>
      </c>
      <c r="F43" s="24"/>
      <c r="G43" s="25" t="s">
        <v>92</v>
      </c>
      <c r="H43" s="20">
        <f t="shared" si="2"/>
        <v>2.4</v>
      </c>
      <c r="I43" s="31">
        <f t="shared" si="3"/>
        <v>2.4</v>
      </c>
      <c r="J43" s="20">
        <v>2.4</v>
      </c>
      <c r="K43" s="20"/>
      <c r="L43" s="20"/>
      <c r="M43" s="20"/>
      <c r="N43" s="20"/>
      <c r="O43" s="20"/>
      <c r="P43" s="20"/>
      <c r="Q43" s="20"/>
      <c r="R43" s="20"/>
      <c r="S43" s="31">
        <f t="shared" si="4"/>
        <v>0</v>
      </c>
      <c r="T43" s="31"/>
      <c r="U43" s="31"/>
      <c r="V43" s="31"/>
    </row>
    <row r="44" ht="20.1" customHeight="1" spans="1:22">
      <c r="A44" s="21"/>
      <c r="B44" s="22" t="s">
        <v>511</v>
      </c>
      <c r="C44" s="22" t="s">
        <v>511</v>
      </c>
      <c r="D44" s="23" t="s">
        <v>507</v>
      </c>
      <c r="E44" s="18">
        <v>8</v>
      </c>
      <c r="F44" s="24"/>
      <c r="G44" s="25" t="s">
        <v>92</v>
      </c>
      <c r="H44" s="20">
        <f t="shared" si="2"/>
        <v>23.2</v>
      </c>
      <c r="I44" s="31">
        <f t="shared" si="3"/>
        <v>23.2</v>
      </c>
      <c r="J44" s="20">
        <v>23.2</v>
      </c>
      <c r="K44" s="20"/>
      <c r="L44" s="20"/>
      <c r="M44" s="20"/>
      <c r="N44" s="20"/>
      <c r="O44" s="20"/>
      <c r="P44" s="20"/>
      <c r="Q44" s="20"/>
      <c r="R44" s="20"/>
      <c r="S44" s="31">
        <f t="shared" si="4"/>
        <v>0</v>
      </c>
      <c r="T44" s="31"/>
      <c r="U44" s="31"/>
      <c r="V44" s="31"/>
    </row>
    <row r="45" ht="20.1" customHeight="1" spans="1:22">
      <c r="A45" s="21"/>
      <c r="B45" s="22" t="s">
        <v>512</v>
      </c>
      <c r="C45" s="22" t="s">
        <v>512</v>
      </c>
      <c r="D45" s="23" t="s">
        <v>513</v>
      </c>
      <c r="E45" s="18">
        <v>94</v>
      </c>
      <c r="F45" s="24"/>
      <c r="G45" s="25" t="s">
        <v>92</v>
      </c>
      <c r="H45" s="20">
        <f t="shared" si="2"/>
        <v>3.69</v>
      </c>
      <c r="I45" s="31">
        <f t="shared" si="3"/>
        <v>3.69</v>
      </c>
      <c r="J45" s="20">
        <v>3.69</v>
      </c>
      <c r="K45" s="20"/>
      <c r="L45" s="20"/>
      <c r="M45" s="20"/>
      <c r="N45" s="20"/>
      <c r="O45" s="20"/>
      <c r="P45" s="20"/>
      <c r="Q45" s="20"/>
      <c r="R45" s="20"/>
      <c r="S45" s="31">
        <f t="shared" si="4"/>
        <v>0</v>
      </c>
      <c r="T45" s="31"/>
      <c r="U45" s="31"/>
      <c r="V45" s="31"/>
    </row>
    <row r="46" ht="20.1" customHeight="1" spans="1:22">
      <c r="A46" s="21"/>
      <c r="B46" s="22" t="s">
        <v>519</v>
      </c>
      <c r="C46" s="22" t="s">
        <v>519</v>
      </c>
      <c r="D46" s="23" t="s">
        <v>520</v>
      </c>
      <c r="E46" s="18">
        <v>8</v>
      </c>
      <c r="F46" s="24"/>
      <c r="G46" s="25" t="s">
        <v>92</v>
      </c>
      <c r="H46" s="20">
        <f t="shared" si="2"/>
        <v>0.96</v>
      </c>
      <c r="I46" s="31">
        <f t="shared" si="3"/>
        <v>0.96</v>
      </c>
      <c r="J46" s="20">
        <v>0.96</v>
      </c>
      <c r="K46" s="20"/>
      <c r="L46" s="20"/>
      <c r="M46" s="20"/>
      <c r="N46" s="20"/>
      <c r="O46" s="20"/>
      <c r="P46" s="20"/>
      <c r="Q46" s="20"/>
      <c r="R46" s="20"/>
      <c r="S46" s="31">
        <f t="shared" si="4"/>
        <v>0</v>
      </c>
      <c r="T46" s="31"/>
      <c r="U46" s="31"/>
      <c r="V46" s="31"/>
    </row>
    <row r="47" ht="20.1" customHeight="1" spans="1:22">
      <c r="A47" s="21" t="s">
        <v>530</v>
      </c>
      <c r="B47" s="22"/>
      <c r="C47" s="22"/>
      <c r="D47" s="23"/>
      <c r="E47" s="26">
        <f>SUM(E48:E51)</f>
        <v>69</v>
      </c>
      <c r="F47" s="24"/>
      <c r="G47" s="24"/>
      <c r="H47" s="20">
        <f>SUM(H48:H51)</f>
        <v>24.4</v>
      </c>
      <c r="I47" s="20">
        <f t="shared" ref="I47:V47" si="12">SUM(I48:I51)</f>
        <v>24.4</v>
      </c>
      <c r="J47" s="20">
        <f t="shared" si="12"/>
        <v>24.4</v>
      </c>
      <c r="K47" s="20">
        <f t="shared" si="12"/>
        <v>0</v>
      </c>
      <c r="L47" s="20">
        <f t="shared" si="12"/>
        <v>0</v>
      </c>
      <c r="M47" s="20">
        <f t="shared" si="12"/>
        <v>0</v>
      </c>
      <c r="N47" s="20">
        <f t="shared" si="12"/>
        <v>0</v>
      </c>
      <c r="O47" s="20">
        <f t="shared" si="12"/>
        <v>0</v>
      </c>
      <c r="P47" s="20">
        <f t="shared" si="12"/>
        <v>0</v>
      </c>
      <c r="Q47" s="20">
        <f t="shared" si="12"/>
        <v>0</v>
      </c>
      <c r="R47" s="20">
        <f t="shared" si="12"/>
        <v>0</v>
      </c>
      <c r="S47" s="20">
        <f t="shared" si="12"/>
        <v>0</v>
      </c>
      <c r="T47" s="20">
        <f t="shared" si="12"/>
        <v>0</v>
      </c>
      <c r="U47" s="20">
        <f t="shared" si="12"/>
        <v>0</v>
      </c>
      <c r="V47" s="20">
        <f t="shared" si="12"/>
        <v>0</v>
      </c>
    </row>
    <row r="48" ht="20.1" customHeight="1" spans="1:22">
      <c r="A48" s="21"/>
      <c r="B48" s="22" t="s">
        <v>506</v>
      </c>
      <c r="C48" s="22" t="s">
        <v>506</v>
      </c>
      <c r="D48" s="23" t="s">
        <v>507</v>
      </c>
      <c r="E48" s="18">
        <v>7</v>
      </c>
      <c r="F48" s="24"/>
      <c r="G48" s="25" t="s">
        <v>92</v>
      </c>
      <c r="H48" s="20">
        <f t="shared" si="2"/>
        <v>4.9</v>
      </c>
      <c r="I48" s="31">
        <f t="shared" si="3"/>
        <v>4.9</v>
      </c>
      <c r="J48" s="20">
        <v>4.9</v>
      </c>
      <c r="K48" s="20"/>
      <c r="L48" s="20"/>
      <c r="M48" s="20"/>
      <c r="N48" s="20"/>
      <c r="O48" s="20"/>
      <c r="P48" s="20"/>
      <c r="Q48" s="20"/>
      <c r="R48" s="20"/>
      <c r="S48" s="31">
        <f t="shared" si="4"/>
        <v>0</v>
      </c>
      <c r="T48" s="31"/>
      <c r="U48" s="31"/>
      <c r="V48" s="31"/>
    </row>
    <row r="49" ht="20.1" customHeight="1" spans="1:22">
      <c r="A49" s="21"/>
      <c r="B49" s="22" t="s">
        <v>516</v>
      </c>
      <c r="C49" s="22" t="s">
        <v>516</v>
      </c>
      <c r="D49" s="11" t="s">
        <v>507</v>
      </c>
      <c r="E49" s="18">
        <v>1</v>
      </c>
      <c r="F49" s="24"/>
      <c r="G49" s="25" t="s">
        <v>92</v>
      </c>
      <c r="H49" s="20">
        <f t="shared" si="2"/>
        <v>0.5</v>
      </c>
      <c r="I49" s="31">
        <f t="shared" si="3"/>
        <v>0.5</v>
      </c>
      <c r="J49" s="20">
        <v>0.5</v>
      </c>
      <c r="K49" s="20"/>
      <c r="L49" s="20"/>
      <c r="M49" s="20"/>
      <c r="N49" s="20"/>
      <c r="O49" s="20"/>
      <c r="P49" s="20"/>
      <c r="Q49" s="20"/>
      <c r="R49" s="20"/>
      <c r="S49" s="31">
        <f t="shared" si="4"/>
        <v>0</v>
      </c>
      <c r="T49" s="31"/>
      <c r="U49" s="31"/>
      <c r="V49" s="31"/>
    </row>
    <row r="50" ht="20.1" customHeight="1" spans="1:22">
      <c r="A50" s="21"/>
      <c r="B50" s="22" t="s">
        <v>525</v>
      </c>
      <c r="C50" s="22" t="s">
        <v>525</v>
      </c>
      <c r="D50" s="23" t="s">
        <v>513</v>
      </c>
      <c r="E50" s="18">
        <v>1</v>
      </c>
      <c r="F50" s="24"/>
      <c r="G50" s="25" t="s">
        <v>92</v>
      </c>
      <c r="H50" s="20">
        <f t="shared" si="2"/>
        <v>7</v>
      </c>
      <c r="I50" s="31">
        <f t="shared" si="3"/>
        <v>7</v>
      </c>
      <c r="J50" s="20">
        <v>7</v>
      </c>
      <c r="K50" s="20"/>
      <c r="L50" s="20"/>
      <c r="M50" s="20"/>
      <c r="N50" s="20"/>
      <c r="O50" s="20"/>
      <c r="P50" s="20"/>
      <c r="Q50" s="20"/>
      <c r="R50" s="20"/>
      <c r="S50" s="31">
        <f t="shared" si="4"/>
        <v>0</v>
      </c>
      <c r="T50" s="31"/>
      <c r="U50" s="31"/>
      <c r="V50" s="31"/>
    </row>
    <row r="51" ht="20.1" customHeight="1" spans="1:22">
      <c r="A51" s="16"/>
      <c r="B51" s="17" t="s">
        <v>514</v>
      </c>
      <c r="C51" s="17" t="s">
        <v>514</v>
      </c>
      <c r="D51" s="23" t="s">
        <v>513</v>
      </c>
      <c r="E51" s="18">
        <v>60</v>
      </c>
      <c r="F51" s="19"/>
      <c r="G51" s="25" t="s">
        <v>92</v>
      </c>
      <c r="H51" s="20">
        <f t="shared" si="2"/>
        <v>12</v>
      </c>
      <c r="I51" s="31">
        <f t="shared" si="3"/>
        <v>12</v>
      </c>
      <c r="J51" s="20">
        <v>12</v>
      </c>
      <c r="K51" s="20"/>
      <c r="L51" s="20"/>
      <c r="M51" s="20"/>
      <c r="N51" s="20"/>
      <c r="O51" s="20"/>
      <c r="P51" s="20"/>
      <c r="Q51" s="20"/>
      <c r="R51" s="20"/>
      <c r="S51" s="31">
        <f t="shared" si="4"/>
        <v>0</v>
      </c>
      <c r="T51" s="31"/>
      <c r="U51" s="31"/>
      <c r="V51" s="31"/>
    </row>
    <row r="52" ht="20.1" customHeight="1" spans="1:22">
      <c r="A52" s="21" t="s">
        <v>531</v>
      </c>
      <c r="B52" s="22"/>
      <c r="C52" s="22"/>
      <c r="D52" s="23"/>
      <c r="E52" s="26">
        <f>SUM(E53:E60)</f>
        <v>76</v>
      </c>
      <c r="F52" s="21"/>
      <c r="G52" s="21"/>
      <c r="H52" s="20">
        <f>SUM(H53:H60)</f>
        <v>40.4</v>
      </c>
      <c r="I52" s="20">
        <f t="shared" ref="I52:V52" si="13">SUM(I53:I60)</f>
        <v>40.4</v>
      </c>
      <c r="J52" s="20">
        <f t="shared" si="13"/>
        <v>40.4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0">
        <f t="shared" si="13"/>
        <v>0</v>
      </c>
      <c r="Q52" s="20">
        <f t="shared" si="13"/>
        <v>0</v>
      </c>
      <c r="R52" s="20">
        <f t="shared" si="13"/>
        <v>0</v>
      </c>
      <c r="S52" s="20">
        <f t="shared" si="13"/>
        <v>0</v>
      </c>
      <c r="T52" s="20">
        <f t="shared" si="13"/>
        <v>0</v>
      </c>
      <c r="U52" s="20">
        <f t="shared" si="13"/>
        <v>0</v>
      </c>
      <c r="V52" s="20">
        <f t="shared" si="13"/>
        <v>0</v>
      </c>
    </row>
    <row r="53" ht="20.1" customHeight="1" spans="1:22">
      <c r="A53" s="21"/>
      <c r="B53" s="22" t="s">
        <v>506</v>
      </c>
      <c r="C53" s="22" t="s">
        <v>506</v>
      </c>
      <c r="D53" s="23" t="s">
        <v>507</v>
      </c>
      <c r="E53" s="18">
        <v>10</v>
      </c>
      <c r="F53" s="24"/>
      <c r="G53" s="25" t="s">
        <v>92</v>
      </c>
      <c r="H53" s="20">
        <f t="shared" si="2"/>
        <v>6</v>
      </c>
      <c r="I53" s="31">
        <f t="shared" si="3"/>
        <v>6</v>
      </c>
      <c r="J53" s="20">
        <v>6</v>
      </c>
      <c r="K53" s="20"/>
      <c r="L53" s="20"/>
      <c r="M53" s="20"/>
      <c r="N53" s="20"/>
      <c r="O53" s="20"/>
      <c r="P53" s="20"/>
      <c r="Q53" s="20"/>
      <c r="R53" s="20"/>
      <c r="S53" s="31">
        <f t="shared" si="4"/>
        <v>0</v>
      </c>
      <c r="T53" s="31"/>
      <c r="U53" s="31"/>
      <c r="V53" s="31"/>
    </row>
    <row r="54" ht="20.1" customHeight="1" spans="1:22">
      <c r="A54" s="21"/>
      <c r="B54" s="22" t="s">
        <v>516</v>
      </c>
      <c r="C54" s="22" t="s">
        <v>516</v>
      </c>
      <c r="D54" s="11" t="s">
        <v>507</v>
      </c>
      <c r="E54" s="18">
        <v>10</v>
      </c>
      <c r="F54" s="24"/>
      <c r="G54" s="25" t="s">
        <v>92</v>
      </c>
      <c r="H54" s="20">
        <f t="shared" si="2"/>
        <v>3</v>
      </c>
      <c r="I54" s="31">
        <f t="shared" si="3"/>
        <v>3</v>
      </c>
      <c r="J54" s="20">
        <v>3</v>
      </c>
      <c r="K54" s="20"/>
      <c r="L54" s="20"/>
      <c r="M54" s="20"/>
      <c r="N54" s="20"/>
      <c r="O54" s="20"/>
      <c r="P54" s="20"/>
      <c r="Q54" s="20"/>
      <c r="R54" s="20"/>
      <c r="S54" s="31">
        <f t="shared" si="4"/>
        <v>0</v>
      </c>
      <c r="T54" s="31"/>
      <c r="U54" s="31"/>
      <c r="V54" s="31"/>
    </row>
    <row r="55" ht="20.1" customHeight="1" spans="1:22">
      <c r="A55" s="21"/>
      <c r="B55" s="22" t="s">
        <v>512</v>
      </c>
      <c r="C55" s="22" t="s">
        <v>512</v>
      </c>
      <c r="D55" s="23" t="s">
        <v>513</v>
      </c>
      <c r="E55" s="18">
        <v>20</v>
      </c>
      <c r="F55" s="24"/>
      <c r="G55" s="25" t="s">
        <v>92</v>
      </c>
      <c r="H55" s="20">
        <f t="shared" si="2"/>
        <v>1.8</v>
      </c>
      <c r="I55" s="31">
        <f t="shared" si="3"/>
        <v>1.8</v>
      </c>
      <c r="J55" s="20">
        <v>1.8</v>
      </c>
      <c r="K55" s="20"/>
      <c r="L55" s="20"/>
      <c r="M55" s="20"/>
      <c r="N55" s="20"/>
      <c r="O55" s="20"/>
      <c r="P55" s="20"/>
      <c r="Q55" s="20"/>
      <c r="R55" s="20"/>
      <c r="S55" s="31">
        <f t="shared" si="4"/>
        <v>0</v>
      </c>
      <c r="T55" s="31"/>
      <c r="U55" s="31"/>
      <c r="V55" s="31"/>
    </row>
    <row r="56" ht="20.1" customHeight="1" spans="1:22">
      <c r="A56" s="21"/>
      <c r="B56" s="22" t="s">
        <v>525</v>
      </c>
      <c r="C56" s="22" t="s">
        <v>525</v>
      </c>
      <c r="D56" s="23" t="s">
        <v>513</v>
      </c>
      <c r="E56" s="18">
        <v>1</v>
      </c>
      <c r="F56" s="24"/>
      <c r="G56" s="25" t="s">
        <v>92</v>
      </c>
      <c r="H56" s="20">
        <f t="shared" si="2"/>
        <v>9</v>
      </c>
      <c r="I56" s="31">
        <f t="shared" si="3"/>
        <v>9</v>
      </c>
      <c r="J56" s="20">
        <v>9</v>
      </c>
      <c r="K56" s="20"/>
      <c r="L56" s="20"/>
      <c r="M56" s="20"/>
      <c r="N56" s="20"/>
      <c r="O56" s="20"/>
      <c r="P56" s="20"/>
      <c r="Q56" s="20"/>
      <c r="R56" s="20"/>
      <c r="S56" s="31">
        <f t="shared" si="4"/>
        <v>0</v>
      </c>
      <c r="T56" s="31"/>
      <c r="U56" s="31"/>
      <c r="V56" s="31"/>
    </row>
    <row r="57" ht="20.1" customHeight="1" spans="1:22">
      <c r="A57" s="21"/>
      <c r="B57" s="22" t="s">
        <v>519</v>
      </c>
      <c r="C57" s="22" t="s">
        <v>519</v>
      </c>
      <c r="D57" s="23" t="s">
        <v>520</v>
      </c>
      <c r="E57" s="18">
        <v>10</v>
      </c>
      <c r="F57" s="24"/>
      <c r="G57" s="25" t="s">
        <v>92</v>
      </c>
      <c r="H57" s="20">
        <f t="shared" si="2"/>
        <v>3.8</v>
      </c>
      <c r="I57" s="31">
        <f t="shared" si="3"/>
        <v>3.8</v>
      </c>
      <c r="J57" s="20">
        <v>3.8</v>
      </c>
      <c r="K57" s="20"/>
      <c r="L57" s="20"/>
      <c r="M57" s="20"/>
      <c r="N57" s="20"/>
      <c r="O57" s="20"/>
      <c r="P57" s="20"/>
      <c r="Q57" s="20"/>
      <c r="R57" s="20"/>
      <c r="S57" s="31">
        <f t="shared" si="4"/>
        <v>0</v>
      </c>
      <c r="T57" s="31"/>
      <c r="U57" s="31"/>
      <c r="V57" s="31"/>
    </row>
    <row r="58" ht="20.1" customHeight="1" spans="1:22">
      <c r="A58" s="21"/>
      <c r="B58" s="22" t="s">
        <v>514</v>
      </c>
      <c r="C58" s="22" t="s">
        <v>514</v>
      </c>
      <c r="D58" s="23" t="s">
        <v>513</v>
      </c>
      <c r="E58" s="18">
        <v>10</v>
      </c>
      <c r="F58" s="24"/>
      <c r="G58" s="25" t="s">
        <v>92</v>
      </c>
      <c r="H58" s="20">
        <f t="shared" si="2"/>
        <v>1.8</v>
      </c>
      <c r="I58" s="31">
        <f t="shared" si="3"/>
        <v>1.8</v>
      </c>
      <c r="J58" s="20">
        <v>1.8</v>
      </c>
      <c r="K58" s="20"/>
      <c r="L58" s="20"/>
      <c r="M58" s="20"/>
      <c r="N58" s="20"/>
      <c r="O58" s="20"/>
      <c r="P58" s="20"/>
      <c r="Q58" s="20"/>
      <c r="R58" s="20"/>
      <c r="S58" s="31">
        <f t="shared" si="4"/>
        <v>0</v>
      </c>
      <c r="T58" s="31"/>
      <c r="U58" s="31"/>
      <c r="V58" s="31"/>
    </row>
    <row r="59" ht="20.1" customHeight="1" spans="1:22">
      <c r="A59" s="21"/>
      <c r="B59" s="22" t="s">
        <v>523</v>
      </c>
      <c r="C59" s="22" t="s">
        <v>523</v>
      </c>
      <c r="D59" s="23" t="s">
        <v>507</v>
      </c>
      <c r="E59" s="18">
        <v>5</v>
      </c>
      <c r="F59" s="24"/>
      <c r="G59" s="25" t="s">
        <v>92</v>
      </c>
      <c r="H59" s="20">
        <f t="shared" si="2"/>
        <v>5</v>
      </c>
      <c r="I59" s="31">
        <f t="shared" si="3"/>
        <v>5</v>
      </c>
      <c r="J59" s="20">
        <v>5</v>
      </c>
      <c r="K59" s="20"/>
      <c r="L59" s="20"/>
      <c r="M59" s="20"/>
      <c r="N59" s="20"/>
      <c r="O59" s="20"/>
      <c r="P59" s="20"/>
      <c r="Q59" s="20"/>
      <c r="R59" s="20"/>
      <c r="S59" s="31">
        <f t="shared" si="4"/>
        <v>0</v>
      </c>
      <c r="T59" s="31"/>
      <c r="U59" s="31"/>
      <c r="V59" s="31"/>
    </row>
    <row r="60" ht="20.1" customHeight="1" spans="1:22">
      <c r="A60" s="21"/>
      <c r="B60" s="22" t="s">
        <v>532</v>
      </c>
      <c r="C60" s="22" t="s">
        <v>532</v>
      </c>
      <c r="D60" s="23" t="s">
        <v>513</v>
      </c>
      <c r="E60" s="18">
        <v>10</v>
      </c>
      <c r="F60" s="24"/>
      <c r="G60" s="25" t="s">
        <v>92</v>
      </c>
      <c r="H60" s="20">
        <f t="shared" si="2"/>
        <v>10</v>
      </c>
      <c r="I60" s="31">
        <f t="shared" si="3"/>
        <v>10</v>
      </c>
      <c r="J60" s="20">
        <v>10</v>
      </c>
      <c r="K60" s="20"/>
      <c r="L60" s="20"/>
      <c r="M60" s="20"/>
      <c r="N60" s="20"/>
      <c r="O60" s="20"/>
      <c r="P60" s="20"/>
      <c r="Q60" s="20"/>
      <c r="R60" s="20"/>
      <c r="S60" s="31">
        <f t="shared" si="4"/>
        <v>0</v>
      </c>
      <c r="T60" s="31"/>
      <c r="U60" s="31"/>
      <c r="V60" s="31"/>
    </row>
    <row r="61" ht="20.1" customHeight="1" spans="1:22">
      <c r="A61" s="21" t="s">
        <v>533</v>
      </c>
      <c r="B61" s="22"/>
      <c r="C61" s="22"/>
      <c r="D61" s="23"/>
      <c r="E61" s="26">
        <f>SUM(E62)</f>
        <v>3</v>
      </c>
      <c r="F61" s="24"/>
      <c r="G61" s="24"/>
      <c r="H61" s="20">
        <f>SUM(H62)</f>
        <v>21</v>
      </c>
      <c r="I61" s="20">
        <f t="shared" ref="I61:V61" si="14">SUM(I62)</f>
        <v>21</v>
      </c>
      <c r="J61" s="20">
        <f t="shared" si="14"/>
        <v>21</v>
      </c>
      <c r="K61" s="20">
        <f t="shared" si="14"/>
        <v>0</v>
      </c>
      <c r="L61" s="20">
        <f t="shared" si="14"/>
        <v>0</v>
      </c>
      <c r="M61" s="20">
        <f t="shared" si="14"/>
        <v>0</v>
      </c>
      <c r="N61" s="20">
        <f t="shared" si="14"/>
        <v>0</v>
      </c>
      <c r="O61" s="20">
        <f t="shared" si="14"/>
        <v>0</v>
      </c>
      <c r="P61" s="20">
        <f t="shared" si="14"/>
        <v>0</v>
      </c>
      <c r="Q61" s="20">
        <f t="shared" si="14"/>
        <v>0</v>
      </c>
      <c r="R61" s="20">
        <f t="shared" si="14"/>
        <v>0</v>
      </c>
      <c r="S61" s="20">
        <f t="shared" si="14"/>
        <v>0</v>
      </c>
      <c r="T61" s="20">
        <f t="shared" si="14"/>
        <v>0</v>
      </c>
      <c r="U61" s="20">
        <f t="shared" si="14"/>
        <v>0</v>
      </c>
      <c r="V61" s="20">
        <f t="shared" si="14"/>
        <v>0</v>
      </c>
    </row>
    <row r="62" ht="20.1" customHeight="1" spans="1:22">
      <c r="A62" s="16"/>
      <c r="B62" s="17" t="s">
        <v>523</v>
      </c>
      <c r="C62" s="17" t="s">
        <v>523</v>
      </c>
      <c r="D62" s="23" t="s">
        <v>507</v>
      </c>
      <c r="E62" s="18">
        <v>3</v>
      </c>
      <c r="F62" s="19"/>
      <c r="G62" s="25" t="s">
        <v>92</v>
      </c>
      <c r="H62" s="20">
        <f t="shared" si="2"/>
        <v>21</v>
      </c>
      <c r="I62" s="31">
        <f t="shared" si="3"/>
        <v>21</v>
      </c>
      <c r="J62" s="20">
        <v>21</v>
      </c>
      <c r="K62" s="20"/>
      <c r="L62" s="20"/>
      <c r="M62" s="20"/>
      <c r="N62" s="20"/>
      <c r="O62" s="20"/>
      <c r="P62" s="20"/>
      <c r="Q62" s="20"/>
      <c r="R62" s="20"/>
      <c r="S62" s="31">
        <f t="shared" si="4"/>
        <v>0</v>
      </c>
      <c r="T62" s="31"/>
      <c r="U62" s="31"/>
      <c r="V62" s="31"/>
    </row>
    <row r="63" ht="20.1" customHeight="1" spans="1:22">
      <c r="A63" s="21" t="s">
        <v>534</v>
      </c>
      <c r="B63" s="22"/>
      <c r="C63" s="22"/>
      <c r="D63" s="23"/>
      <c r="E63" s="26">
        <f>SUM(E64:E65)</f>
        <v>2</v>
      </c>
      <c r="F63" s="21"/>
      <c r="G63" s="21"/>
      <c r="H63" s="20">
        <f>SUM(H64:H65)</f>
        <v>0.94</v>
      </c>
      <c r="I63" s="20">
        <f t="shared" ref="I63:V63" si="15">SUM(I64:I65)</f>
        <v>0.94</v>
      </c>
      <c r="J63" s="20">
        <f t="shared" si="15"/>
        <v>0.94</v>
      </c>
      <c r="K63" s="20">
        <f t="shared" si="15"/>
        <v>0</v>
      </c>
      <c r="L63" s="20">
        <f t="shared" si="15"/>
        <v>0</v>
      </c>
      <c r="M63" s="20">
        <f t="shared" si="15"/>
        <v>0</v>
      </c>
      <c r="N63" s="20">
        <f t="shared" si="15"/>
        <v>0</v>
      </c>
      <c r="O63" s="20">
        <f t="shared" si="15"/>
        <v>0</v>
      </c>
      <c r="P63" s="20">
        <f t="shared" si="15"/>
        <v>0</v>
      </c>
      <c r="Q63" s="20">
        <f t="shared" si="15"/>
        <v>0</v>
      </c>
      <c r="R63" s="20">
        <f t="shared" si="15"/>
        <v>0</v>
      </c>
      <c r="S63" s="20">
        <f t="shared" si="15"/>
        <v>0</v>
      </c>
      <c r="T63" s="20">
        <f t="shared" si="15"/>
        <v>0</v>
      </c>
      <c r="U63" s="20">
        <f t="shared" si="15"/>
        <v>0</v>
      </c>
      <c r="V63" s="20">
        <f t="shared" si="15"/>
        <v>0</v>
      </c>
    </row>
    <row r="64" ht="20.1" customHeight="1" spans="1:22">
      <c r="A64" s="21"/>
      <c r="B64" s="22" t="s">
        <v>506</v>
      </c>
      <c r="C64" s="22" t="s">
        <v>506</v>
      </c>
      <c r="D64" s="23" t="s">
        <v>507</v>
      </c>
      <c r="E64" s="18">
        <v>1</v>
      </c>
      <c r="F64" s="24"/>
      <c r="G64" s="25" t="s">
        <v>92</v>
      </c>
      <c r="H64" s="20">
        <f t="shared" si="2"/>
        <v>0.62</v>
      </c>
      <c r="I64" s="31">
        <f t="shared" si="3"/>
        <v>0.62</v>
      </c>
      <c r="J64" s="20">
        <v>0.62</v>
      </c>
      <c r="K64" s="20"/>
      <c r="L64" s="20"/>
      <c r="M64" s="20"/>
      <c r="N64" s="20"/>
      <c r="O64" s="20"/>
      <c r="P64" s="20"/>
      <c r="Q64" s="20"/>
      <c r="R64" s="20"/>
      <c r="S64" s="31">
        <f t="shared" si="4"/>
        <v>0</v>
      </c>
      <c r="T64" s="31"/>
      <c r="U64" s="31"/>
      <c r="V64" s="31"/>
    </row>
    <row r="65" ht="20.1" customHeight="1" spans="1:22">
      <c r="A65" s="21"/>
      <c r="B65" s="22" t="s">
        <v>535</v>
      </c>
      <c r="C65" s="22" t="s">
        <v>535</v>
      </c>
      <c r="D65" s="23" t="s">
        <v>513</v>
      </c>
      <c r="E65" s="18">
        <v>1</v>
      </c>
      <c r="F65" s="24"/>
      <c r="G65" s="25" t="s">
        <v>92</v>
      </c>
      <c r="H65" s="20">
        <f t="shared" si="2"/>
        <v>0.32</v>
      </c>
      <c r="I65" s="31">
        <f t="shared" si="3"/>
        <v>0.32</v>
      </c>
      <c r="J65" s="20">
        <v>0.32</v>
      </c>
      <c r="K65" s="20"/>
      <c r="L65" s="20"/>
      <c r="M65" s="20"/>
      <c r="N65" s="20"/>
      <c r="O65" s="20"/>
      <c r="P65" s="20"/>
      <c r="Q65" s="20"/>
      <c r="R65" s="20"/>
      <c r="S65" s="31">
        <f t="shared" si="4"/>
        <v>0</v>
      </c>
      <c r="T65" s="31"/>
      <c r="U65" s="31"/>
      <c r="V65" s="31"/>
    </row>
    <row r="66" ht="20.1" customHeight="1" spans="1:22">
      <c r="A66" s="21" t="s">
        <v>536</v>
      </c>
      <c r="B66" s="22"/>
      <c r="C66" s="22"/>
      <c r="D66" s="23"/>
      <c r="E66" s="26">
        <f>E67+E72+E83+E94+E108+E125+E141+E161+E175+E184+E188+E191</f>
        <v>25346</v>
      </c>
      <c r="F66" s="24"/>
      <c r="G66" s="24"/>
      <c r="H66" s="20">
        <f>H67+H72+H83+H94+H108+H125+H141+H161+H175+H184+H188+H191</f>
        <v>2808.82</v>
      </c>
      <c r="I66" s="20">
        <f t="shared" ref="I66:V66" si="16">I67+I72+I83+I94+I108+I125+I141+I161+I175+I184+I188+I191</f>
        <v>2808.82</v>
      </c>
      <c r="J66" s="20">
        <f t="shared" si="16"/>
        <v>2808.82</v>
      </c>
      <c r="K66" s="20">
        <f t="shared" si="16"/>
        <v>0</v>
      </c>
      <c r="L66" s="20">
        <f t="shared" si="16"/>
        <v>0</v>
      </c>
      <c r="M66" s="20">
        <f t="shared" si="16"/>
        <v>0</v>
      </c>
      <c r="N66" s="20">
        <f t="shared" si="16"/>
        <v>0</v>
      </c>
      <c r="O66" s="20">
        <f t="shared" si="16"/>
        <v>0</v>
      </c>
      <c r="P66" s="20">
        <f t="shared" si="16"/>
        <v>0</v>
      </c>
      <c r="Q66" s="20">
        <f t="shared" si="16"/>
        <v>0</v>
      </c>
      <c r="R66" s="20">
        <f t="shared" si="16"/>
        <v>0</v>
      </c>
      <c r="S66" s="20">
        <f t="shared" si="16"/>
        <v>0</v>
      </c>
      <c r="T66" s="20">
        <f t="shared" si="16"/>
        <v>0</v>
      </c>
      <c r="U66" s="20">
        <f t="shared" si="16"/>
        <v>0</v>
      </c>
      <c r="V66" s="20">
        <f t="shared" si="16"/>
        <v>0</v>
      </c>
    </row>
    <row r="67" ht="20.1" customHeight="1" spans="1:22">
      <c r="A67" s="21" t="s">
        <v>537</v>
      </c>
      <c r="B67" s="22"/>
      <c r="C67" s="22"/>
      <c r="D67" s="23"/>
      <c r="E67" s="26">
        <f>SUM(E68:E71)</f>
        <v>441</v>
      </c>
      <c r="F67" s="24"/>
      <c r="G67" s="24"/>
      <c r="H67" s="20">
        <f>SUM(H68:H71)</f>
        <v>29.16</v>
      </c>
      <c r="I67" s="20">
        <f t="shared" ref="I67:V67" si="17">SUM(I68:I71)</f>
        <v>29.16</v>
      </c>
      <c r="J67" s="20">
        <f t="shared" si="17"/>
        <v>29.16</v>
      </c>
      <c r="K67" s="20">
        <f t="shared" si="17"/>
        <v>0</v>
      </c>
      <c r="L67" s="20">
        <f t="shared" si="17"/>
        <v>0</v>
      </c>
      <c r="M67" s="20">
        <f t="shared" si="17"/>
        <v>0</v>
      </c>
      <c r="N67" s="20">
        <f t="shared" si="17"/>
        <v>0</v>
      </c>
      <c r="O67" s="20">
        <f t="shared" si="17"/>
        <v>0</v>
      </c>
      <c r="P67" s="20">
        <f t="shared" si="17"/>
        <v>0</v>
      </c>
      <c r="Q67" s="20">
        <f t="shared" si="17"/>
        <v>0</v>
      </c>
      <c r="R67" s="20">
        <f t="shared" si="17"/>
        <v>0</v>
      </c>
      <c r="S67" s="20">
        <f t="shared" si="17"/>
        <v>0</v>
      </c>
      <c r="T67" s="20">
        <f t="shared" si="17"/>
        <v>0</v>
      </c>
      <c r="U67" s="20">
        <f t="shared" si="17"/>
        <v>0</v>
      </c>
      <c r="V67" s="20">
        <f t="shared" si="17"/>
        <v>0</v>
      </c>
    </row>
    <row r="68" ht="20.1" customHeight="1" spans="1:22">
      <c r="A68" s="21"/>
      <c r="B68" s="22" t="s">
        <v>538</v>
      </c>
      <c r="C68" s="22" t="s">
        <v>538</v>
      </c>
      <c r="D68" s="23" t="s">
        <v>507</v>
      </c>
      <c r="E68" s="18">
        <v>1</v>
      </c>
      <c r="F68" s="24"/>
      <c r="G68" s="25" t="s">
        <v>92</v>
      </c>
      <c r="H68" s="20">
        <f t="shared" si="2"/>
        <v>2.5</v>
      </c>
      <c r="I68" s="31">
        <f t="shared" si="3"/>
        <v>2.5</v>
      </c>
      <c r="J68" s="20">
        <v>2.5</v>
      </c>
      <c r="K68" s="20"/>
      <c r="L68" s="20"/>
      <c r="M68" s="20"/>
      <c r="N68" s="20"/>
      <c r="O68" s="20"/>
      <c r="P68" s="20"/>
      <c r="Q68" s="20"/>
      <c r="R68" s="20"/>
      <c r="S68" s="31">
        <f t="shared" si="4"/>
        <v>0</v>
      </c>
      <c r="T68" s="31"/>
      <c r="U68" s="31"/>
      <c r="V68" s="31"/>
    </row>
    <row r="69" ht="20.1" customHeight="1" spans="1:22">
      <c r="A69" s="21"/>
      <c r="B69" s="22" t="s">
        <v>539</v>
      </c>
      <c r="C69" s="22" t="s">
        <v>539</v>
      </c>
      <c r="D69" s="23" t="s">
        <v>513</v>
      </c>
      <c r="E69" s="18">
        <v>426</v>
      </c>
      <c r="F69" s="24"/>
      <c r="G69" s="25" t="s">
        <v>92</v>
      </c>
      <c r="H69" s="20">
        <f t="shared" si="2"/>
        <v>21.43</v>
      </c>
      <c r="I69" s="31">
        <f t="shared" si="3"/>
        <v>21.43</v>
      </c>
      <c r="J69" s="20">
        <v>21.43</v>
      </c>
      <c r="K69" s="20"/>
      <c r="L69" s="20"/>
      <c r="M69" s="20"/>
      <c r="N69" s="20"/>
      <c r="O69" s="20"/>
      <c r="P69" s="20"/>
      <c r="Q69" s="20"/>
      <c r="R69" s="20"/>
      <c r="S69" s="31">
        <f t="shared" si="4"/>
        <v>0</v>
      </c>
      <c r="T69" s="31"/>
      <c r="U69" s="31"/>
      <c r="V69" s="31"/>
    </row>
    <row r="70" ht="20.1" customHeight="1" spans="1:22">
      <c r="A70" s="21"/>
      <c r="B70" s="22" t="s">
        <v>540</v>
      </c>
      <c r="C70" s="22" t="s">
        <v>540</v>
      </c>
      <c r="D70" s="23" t="s">
        <v>513</v>
      </c>
      <c r="E70" s="18">
        <v>13</v>
      </c>
      <c r="F70" s="24"/>
      <c r="G70" s="25" t="s">
        <v>92</v>
      </c>
      <c r="H70" s="20">
        <f t="shared" si="2"/>
        <v>2.73</v>
      </c>
      <c r="I70" s="31">
        <f t="shared" si="3"/>
        <v>2.73</v>
      </c>
      <c r="J70" s="20">
        <v>2.73</v>
      </c>
      <c r="K70" s="20"/>
      <c r="L70" s="20"/>
      <c r="M70" s="20"/>
      <c r="N70" s="20"/>
      <c r="O70" s="20"/>
      <c r="P70" s="20"/>
      <c r="Q70" s="20"/>
      <c r="R70" s="20"/>
      <c r="S70" s="31">
        <f t="shared" si="4"/>
        <v>0</v>
      </c>
      <c r="T70" s="31"/>
      <c r="U70" s="31"/>
      <c r="V70" s="31"/>
    </row>
    <row r="71" ht="20.1" customHeight="1" spans="1:22">
      <c r="A71" s="21"/>
      <c r="B71" s="22" t="s">
        <v>541</v>
      </c>
      <c r="C71" s="22" t="s">
        <v>541</v>
      </c>
      <c r="D71" s="23" t="s">
        <v>513</v>
      </c>
      <c r="E71" s="18">
        <v>1</v>
      </c>
      <c r="F71" s="24"/>
      <c r="G71" s="25" t="s">
        <v>92</v>
      </c>
      <c r="H71" s="20">
        <f t="shared" si="2"/>
        <v>2.5</v>
      </c>
      <c r="I71" s="31">
        <f t="shared" si="3"/>
        <v>2.5</v>
      </c>
      <c r="J71" s="20">
        <v>2.5</v>
      </c>
      <c r="K71" s="20"/>
      <c r="L71" s="20"/>
      <c r="M71" s="20"/>
      <c r="N71" s="20"/>
      <c r="O71" s="20"/>
      <c r="P71" s="20"/>
      <c r="Q71" s="20"/>
      <c r="R71" s="20"/>
      <c r="S71" s="31">
        <f t="shared" si="4"/>
        <v>0</v>
      </c>
      <c r="T71" s="31"/>
      <c r="U71" s="31"/>
      <c r="V71" s="31"/>
    </row>
    <row r="72" ht="20.1" customHeight="1" spans="1:22">
      <c r="A72" s="21" t="s">
        <v>542</v>
      </c>
      <c r="B72" s="22"/>
      <c r="C72" s="22"/>
      <c r="D72" s="23"/>
      <c r="E72" s="26">
        <f>SUM(E73:E82)</f>
        <v>2615</v>
      </c>
      <c r="F72" s="24"/>
      <c r="G72" s="24"/>
      <c r="H72" s="20">
        <f>SUM(H73:H82)</f>
        <v>399.59</v>
      </c>
      <c r="I72" s="20">
        <f t="shared" ref="I72:V72" si="18">SUM(I73:I82)</f>
        <v>399.59</v>
      </c>
      <c r="J72" s="20">
        <f t="shared" si="18"/>
        <v>399.59</v>
      </c>
      <c r="K72" s="20">
        <f t="shared" si="18"/>
        <v>0</v>
      </c>
      <c r="L72" s="20">
        <f t="shared" si="18"/>
        <v>0</v>
      </c>
      <c r="M72" s="20">
        <f t="shared" si="18"/>
        <v>0</v>
      </c>
      <c r="N72" s="20">
        <f t="shared" si="18"/>
        <v>0</v>
      </c>
      <c r="O72" s="20">
        <f t="shared" si="18"/>
        <v>0</v>
      </c>
      <c r="P72" s="20">
        <f t="shared" si="18"/>
        <v>0</v>
      </c>
      <c r="Q72" s="20">
        <f t="shared" si="18"/>
        <v>0</v>
      </c>
      <c r="R72" s="20">
        <f t="shared" si="18"/>
        <v>0</v>
      </c>
      <c r="S72" s="20">
        <f t="shared" si="18"/>
        <v>0</v>
      </c>
      <c r="T72" s="20">
        <f t="shared" si="18"/>
        <v>0</v>
      </c>
      <c r="U72" s="20">
        <f t="shared" si="18"/>
        <v>0</v>
      </c>
      <c r="V72" s="20">
        <f t="shared" si="18"/>
        <v>0</v>
      </c>
    </row>
    <row r="73" ht="20.1" customHeight="1" spans="1:22">
      <c r="A73" s="16"/>
      <c r="B73" s="17" t="s">
        <v>543</v>
      </c>
      <c r="C73" s="17" t="s">
        <v>543</v>
      </c>
      <c r="D73" s="23" t="s">
        <v>507</v>
      </c>
      <c r="E73" s="18">
        <v>17</v>
      </c>
      <c r="F73" s="19"/>
      <c r="G73" s="25" t="s">
        <v>92</v>
      </c>
      <c r="H73" s="20">
        <f t="shared" ref="H73:H135" si="19">I73+Q73+R73+S73</f>
        <v>10.8</v>
      </c>
      <c r="I73" s="31">
        <f t="shared" ref="I73:I135" si="20">SUM(J73:P73)</f>
        <v>10.8</v>
      </c>
      <c r="J73" s="20">
        <v>10.8</v>
      </c>
      <c r="K73" s="20"/>
      <c r="L73" s="20"/>
      <c r="M73" s="20"/>
      <c r="N73" s="20"/>
      <c r="O73" s="20"/>
      <c r="P73" s="20"/>
      <c r="Q73" s="20"/>
      <c r="R73" s="20"/>
      <c r="S73" s="31">
        <f t="shared" ref="S73:S135" si="21">SUM(T73:V73)</f>
        <v>0</v>
      </c>
      <c r="T73" s="31"/>
      <c r="U73" s="31"/>
      <c r="V73" s="31"/>
    </row>
    <row r="74" ht="20.1" customHeight="1" spans="1:22">
      <c r="A74" s="21"/>
      <c r="B74" s="22" t="s">
        <v>544</v>
      </c>
      <c r="C74" s="22" t="s">
        <v>544</v>
      </c>
      <c r="D74" s="11" t="s">
        <v>507</v>
      </c>
      <c r="E74" s="18">
        <v>22</v>
      </c>
      <c r="F74" s="21"/>
      <c r="G74" s="25" t="s">
        <v>92</v>
      </c>
      <c r="H74" s="20">
        <f t="shared" si="19"/>
        <v>8.72</v>
      </c>
      <c r="I74" s="31">
        <f t="shared" si="20"/>
        <v>8.72</v>
      </c>
      <c r="J74" s="20">
        <v>8.72</v>
      </c>
      <c r="K74" s="20"/>
      <c r="L74" s="20"/>
      <c r="M74" s="20"/>
      <c r="N74" s="20"/>
      <c r="O74" s="20"/>
      <c r="P74" s="20"/>
      <c r="Q74" s="20"/>
      <c r="R74" s="20"/>
      <c r="S74" s="31">
        <f t="shared" si="21"/>
        <v>0</v>
      </c>
      <c r="T74" s="31"/>
      <c r="U74" s="31"/>
      <c r="V74" s="31"/>
    </row>
    <row r="75" ht="20.1" customHeight="1" spans="1:22">
      <c r="A75" s="21"/>
      <c r="B75" s="22" t="s">
        <v>545</v>
      </c>
      <c r="C75" s="22" t="s">
        <v>545</v>
      </c>
      <c r="D75" s="23" t="s">
        <v>507</v>
      </c>
      <c r="E75" s="18">
        <v>2</v>
      </c>
      <c r="F75" s="24"/>
      <c r="G75" s="25" t="s">
        <v>92</v>
      </c>
      <c r="H75" s="20">
        <f t="shared" si="19"/>
        <v>1.2</v>
      </c>
      <c r="I75" s="31">
        <f t="shared" si="20"/>
        <v>1.2</v>
      </c>
      <c r="J75" s="20">
        <v>1.2</v>
      </c>
      <c r="K75" s="20"/>
      <c r="L75" s="20"/>
      <c r="M75" s="20"/>
      <c r="N75" s="20"/>
      <c r="O75" s="20"/>
      <c r="P75" s="20"/>
      <c r="Q75" s="20"/>
      <c r="R75" s="20"/>
      <c r="S75" s="31">
        <f t="shared" si="21"/>
        <v>0</v>
      </c>
      <c r="T75" s="31"/>
      <c r="U75" s="31"/>
      <c r="V75" s="31"/>
    </row>
    <row r="76" ht="20.1" customHeight="1" spans="1:22">
      <c r="A76" s="21"/>
      <c r="B76" s="22" t="s">
        <v>546</v>
      </c>
      <c r="C76" s="22" t="s">
        <v>546</v>
      </c>
      <c r="D76" s="23" t="s">
        <v>507</v>
      </c>
      <c r="E76" s="18">
        <v>3</v>
      </c>
      <c r="F76" s="24"/>
      <c r="G76" s="25" t="s">
        <v>92</v>
      </c>
      <c r="H76" s="20">
        <f t="shared" si="19"/>
        <v>8.1</v>
      </c>
      <c r="I76" s="31">
        <f t="shared" si="20"/>
        <v>8.1</v>
      </c>
      <c r="J76" s="20">
        <v>8.1</v>
      </c>
      <c r="K76" s="20"/>
      <c r="L76" s="20"/>
      <c r="M76" s="20"/>
      <c r="N76" s="20"/>
      <c r="O76" s="20"/>
      <c r="P76" s="20"/>
      <c r="Q76" s="20"/>
      <c r="R76" s="20"/>
      <c r="S76" s="31">
        <f t="shared" si="21"/>
        <v>0</v>
      </c>
      <c r="T76" s="31"/>
      <c r="U76" s="31"/>
      <c r="V76" s="31"/>
    </row>
    <row r="77" ht="20.1" customHeight="1" spans="1:22">
      <c r="A77" s="21"/>
      <c r="B77" s="22" t="s">
        <v>547</v>
      </c>
      <c r="C77" s="22" t="s">
        <v>547</v>
      </c>
      <c r="D77" s="23" t="s">
        <v>513</v>
      </c>
      <c r="E77" s="18">
        <v>11</v>
      </c>
      <c r="F77" s="24"/>
      <c r="G77" s="25" t="s">
        <v>92</v>
      </c>
      <c r="H77" s="20">
        <f t="shared" si="19"/>
        <v>0.42</v>
      </c>
      <c r="I77" s="31">
        <f t="shared" si="20"/>
        <v>0.42</v>
      </c>
      <c r="J77" s="20">
        <v>0.42</v>
      </c>
      <c r="K77" s="20"/>
      <c r="L77" s="20"/>
      <c r="M77" s="20"/>
      <c r="N77" s="20"/>
      <c r="O77" s="20"/>
      <c r="P77" s="20"/>
      <c r="Q77" s="20"/>
      <c r="R77" s="20"/>
      <c r="S77" s="31">
        <f t="shared" si="21"/>
        <v>0</v>
      </c>
      <c r="T77" s="31"/>
      <c r="U77" s="31"/>
      <c r="V77" s="31"/>
    </row>
    <row r="78" ht="20.1" customHeight="1" spans="1:22">
      <c r="A78" s="21"/>
      <c r="B78" s="22" t="s">
        <v>539</v>
      </c>
      <c r="C78" s="22" t="s">
        <v>539</v>
      </c>
      <c r="D78" s="23" t="s">
        <v>513</v>
      </c>
      <c r="E78" s="18">
        <v>2531</v>
      </c>
      <c r="F78" s="24"/>
      <c r="G78" s="25" t="s">
        <v>92</v>
      </c>
      <c r="H78" s="20">
        <f t="shared" si="19"/>
        <v>131.09</v>
      </c>
      <c r="I78" s="31">
        <f t="shared" si="20"/>
        <v>131.09</v>
      </c>
      <c r="J78" s="20">
        <v>131.09</v>
      </c>
      <c r="K78" s="20"/>
      <c r="L78" s="20"/>
      <c r="M78" s="20"/>
      <c r="N78" s="20"/>
      <c r="O78" s="20"/>
      <c r="P78" s="20"/>
      <c r="Q78" s="20"/>
      <c r="R78" s="20"/>
      <c r="S78" s="31">
        <f t="shared" si="21"/>
        <v>0</v>
      </c>
      <c r="T78" s="31"/>
      <c r="U78" s="31"/>
      <c r="V78" s="31"/>
    </row>
    <row r="79" ht="20.1" customHeight="1" spans="1:22">
      <c r="A79" s="21"/>
      <c r="B79" s="22" t="s">
        <v>548</v>
      </c>
      <c r="C79" s="22" t="s">
        <v>548</v>
      </c>
      <c r="D79" s="23" t="s">
        <v>513</v>
      </c>
      <c r="E79" s="18">
        <v>1</v>
      </c>
      <c r="F79" s="24"/>
      <c r="G79" s="25" t="s">
        <v>92</v>
      </c>
      <c r="H79" s="20">
        <f t="shared" si="19"/>
        <v>2.8</v>
      </c>
      <c r="I79" s="31">
        <f t="shared" si="20"/>
        <v>2.8</v>
      </c>
      <c r="J79" s="20">
        <v>2.8</v>
      </c>
      <c r="K79" s="20"/>
      <c r="L79" s="20"/>
      <c r="M79" s="20"/>
      <c r="N79" s="20"/>
      <c r="O79" s="20"/>
      <c r="P79" s="20"/>
      <c r="Q79" s="20"/>
      <c r="R79" s="20"/>
      <c r="S79" s="31">
        <f t="shared" si="21"/>
        <v>0</v>
      </c>
      <c r="T79" s="31"/>
      <c r="U79" s="31"/>
      <c r="V79" s="31"/>
    </row>
    <row r="80" ht="20.1" customHeight="1" spans="1:22">
      <c r="A80" s="21"/>
      <c r="B80" s="22" t="s">
        <v>549</v>
      </c>
      <c r="C80" s="22" t="s">
        <v>549</v>
      </c>
      <c r="D80" s="23" t="s">
        <v>507</v>
      </c>
      <c r="E80" s="18">
        <v>1</v>
      </c>
      <c r="F80" s="24"/>
      <c r="G80" s="25" t="s">
        <v>92</v>
      </c>
      <c r="H80" s="20">
        <f t="shared" si="19"/>
        <v>14.6</v>
      </c>
      <c r="I80" s="31">
        <f t="shared" si="20"/>
        <v>14.6</v>
      </c>
      <c r="J80" s="20">
        <v>14.6</v>
      </c>
      <c r="K80" s="20"/>
      <c r="L80" s="20"/>
      <c r="M80" s="20"/>
      <c r="N80" s="20"/>
      <c r="O80" s="20"/>
      <c r="P80" s="20"/>
      <c r="Q80" s="20"/>
      <c r="R80" s="20"/>
      <c r="S80" s="31">
        <f t="shared" si="21"/>
        <v>0</v>
      </c>
      <c r="T80" s="31"/>
      <c r="U80" s="31"/>
      <c r="V80" s="31"/>
    </row>
    <row r="81" ht="20.1" customHeight="1" spans="1:22">
      <c r="A81" s="21"/>
      <c r="B81" s="22" t="s">
        <v>541</v>
      </c>
      <c r="C81" s="22" t="s">
        <v>541</v>
      </c>
      <c r="D81" s="23" t="s">
        <v>513</v>
      </c>
      <c r="E81" s="18">
        <v>2</v>
      </c>
      <c r="F81" s="24"/>
      <c r="G81" s="25" t="s">
        <v>92</v>
      </c>
      <c r="H81" s="20">
        <f t="shared" si="19"/>
        <v>6.86</v>
      </c>
      <c r="I81" s="31">
        <f t="shared" si="20"/>
        <v>6.86</v>
      </c>
      <c r="J81" s="20">
        <v>6.86</v>
      </c>
      <c r="K81" s="20"/>
      <c r="L81" s="20"/>
      <c r="M81" s="20"/>
      <c r="N81" s="20"/>
      <c r="O81" s="20"/>
      <c r="P81" s="20"/>
      <c r="Q81" s="20"/>
      <c r="R81" s="20"/>
      <c r="S81" s="31">
        <f t="shared" si="21"/>
        <v>0</v>
      </c>
      <c r="T81" s="31"/>
      <c r="U81" s="31"/>
      <c r="V81" s="31"/>
    </row>
    <row r="82" ht="20.1" customHeight="1" spans="1:22">
      <c r="A82" s="21"/>
      <c r="B82" s="22" t="s">
        <v>550</v>
      </c>
      <c r="C82" s="22" t="s">
        <v>550</v>
      </c>
      <c r="D82" s="23" t="s">
        <v>551</v>
      </c>
      <c r="E82" s="18">
        <v>25</v>
      </c>
      <c r="F82" s="24"/>
      <c r="G82" s="25" t="s">
        <v>92</v>
      </c>
      <c r="H82" s="20">
        <f t="shared" si="19"/>
        <v>215</v>
      </c>
      <c r="I82" s="31">
        <f t="shared" si="20"/>
        <v>215</v>
      </c>
      <c r="J82" s="20">
        <v>215</v>
      </c>
      <c r="K82" s="20"/>
      <c r="L82" s="20"/>
      <c r="M82" s="20"/>
      <c r="N82" s="20"/>
      <c r="O82" s="20"/>
      <c r="P82" s="20"/>
      <c r="Q82" s="20"/>
      <c r="R82" s="20"/>
      <c r="S82" s="31">
        <f t="shared" si="21"/>
        <v>0</v>
      </c>
      <c r="T82" s="31"/>
      <c r="U82" s="31"/>
      <c r="V82" s="31"/>
    </row>
    <row r="83" ht="20.1" customHeight="1" spans="1:22">
      <c r="A83" s="21" t="s">
        <v>552</v>
      </c>
      <c r="B83" s="22"/>
      <c r="C83" s="22"/>
      <c r="D83" s="23"/>
      <c r="E83" s="26">
        <f>SUM(E84:E93)</f>
        <v>2336</v>
      </c>
      <c r="F83" s="24"/>
      <c r="G83" s="24"/>
      <c r="H83" s="20">
        <f>SUM(H84:H93)</f>
        <v>257.42</v>
      </c>
      <c r="I83" s="20">
        <f t="shared" ref="I83:V83" si="22">SUM(I84:I93)</f>
        <v>257.42</v>
      </c>
      <c r="J83" s="20">
        <f t="shared" si="22"/>
        <v>257.42</v>
      </c>
      <c r="K83" s="20">
        <f t="shared" si="22"/>
        <v>0</v>
      </c>
      <c r="L83" s="20">
        <f t="shared" si="22"/>
        <v>0</v>
      </c>
      <c r="M83" s="20">
        <f t="shared" si="22"/>
        <v>0</v>
      </c>
      <c r="N83" s="20">
        <f t="shared" si="22"/>
        <v>0</v>
      </c>
      <c r="O83" s="20">
        <f t="shared" si="22"/>
        <v>0</v>
      </c>
      <c r="P83" s="20">
        <f t="shared" si="22"/>
        <v>0</v>
      </c>
      <c r="Q83" s="20">
        <f t="shared" si="22"/>
        <v>0</v>
      </c>
      <c r="R83" s="20">
        <f t="shared" si="22"/>
        <v>0</v>
      </c>
      <c r="S83" s="20">
        <f t="shared" si="22"/>
        <v>0</v>
      </c>
      <c r="T83" s="20">
        <f t="shared" si="22"/>
        <v>0</v>
      </c>
      <c r="U83" s="20">
        <f t="shared" si="22"/>
        <v>0</v>
      </c>
      <c r="V83" s="20">
        <f t="shared" si="22"/>
        <v>0</v>
      </c>
    </row>
    <row r="84" ht="20.1" customHeight="1" spans="1:22">
      <c r="A84" s="16"/>
      <c r="B84" s="17" t="s">
        <v>543</v>
      </c>
      <c r="C84" s="17" t="s">
        <v>543</v>
      </c>
      <c r="D84" s="23" t="s">
        <v>507</v>
      </c>
      <c r="E84" s="18">
        <v>55</v>
      </c>
      <c r="F84" s="19"/>
      <c r="G84" s="25" t="s">
        <v>92</v>
      </c>
      <c r="H84" s="20">
        <f t="shared" si="19"/>
        <v>29.9</v>
      </c>
      <c r="I84" s="31">
        <f t="shared" si="20"/>
        <v>29.9</v>
      </c>
      <c r="J84" s="20">
        <v>29.9</v>
      </c>
      <c r="K84" s="20"/>
      <c r="L84" s="20"/>
      <c r="M84" s="20"/>
      <c r="N84" s="20"/>
      <c r="O84" s="20"/>
      <c r="P84" s="20"/>
      <c r="Q84" s="20"/>
      <c r="R84" s="20"/>
      <c r="S84" s="31">
        <f t="shared" si="21"/>
        <v>0</v>
      </c>
      <c r="T84" s="31"/>
      <c r="U84" s="31"/>
      <c r="V84" s="31"/>
    </row>
    <row r="85" ht="20.1" customHeight="1" spans="1:22">
      <c r="A85" s="21"/>
      <c r="B85" s="22" t="s">
        <v>544</v>
      </c>
      <c r="C85" s="22" t="s">
        <v>544</v>
      </c>
      <c r="D85" s="11" t="s">
        <v>507</v>
      </c>
      <c r="E85" s="18">
        <v>14</v>
      </c>
      <c r="F85" s="21"/>
      <c r="G85" s="25" t="s">
        <v>92</v>
      </c>
      <c r="H85" s="20">
        <f t="shared" si="19"/>
        <v>4.55</v>
      </c>
      <c r="I85" s="31">
        <f t="shared" si="20"/>
        <v>4.55</v>
      </c>
      <c r="J85" s="20">
        <v>4.55</v>
      </c>
      <c r="K85" s="20"/>
      <c r="L85" s="20"/>
      <c r="M85" s="20"/>
      <c r="N85" s="20"/>
      <c r="O85" s="20"/>
      <c r="P85" s="20"/>
      <c r="Q85" s="20"/>
      <c r="R85" s="20"/>
      <c r="S85" s="31">
        <f t="shared" si="21"/>
        <v>0</v>
      </c>
      <c r="T85" s="31"/>
      <c r="U85" s="31"/>
      <c r="V85" s="31"/>
    </row>
    <row r="86" ht="20.1" customHeight="1" spans="1:22">
      <c r="A86" s="21"/>
      <c r="B86" s="22" t="s">
        <v>545</v>
      </c>
      <c r="C86" s="22" t="s">
        <v>545</v>
      </c>
      <c r="D86" s="23" t="s">
        <v>507</v>
      </c>
      <c r="E86" s="18">
        <v>9</v>
      </c>
      <c r="F86" s="24"/>
      <c r="G86" s="25" t="s">
        <v>92</v>
      </c>
      <c r="H86" s="20">
        <f t="shared" si="19"/>
        <v>15.47</v>
      </c>
      <c r="I86" s="31">
        <f t="shared" si="20"/>
        <v>15.47</v>
      </c>
      <c r="J86" s="20">
        <v>15.47</v>
      </c>
      <c r="K86" s="20"/>
      <c r="L86" s="20"/>
      <c r="M86" s="20"/>
      <c r="N86" s="20"/>
      <c r="O86" s="20"/>
      <c r="P86" s="20"/>
      <c r="Q86" s="20"/>
      <c r="R86" s="20"/>
      <c r="S86" s="31">
        <f t="shared" si="21"/>
        <v>0</v>
      </c>
      <c r="T86" s="31"/>
      <c r="U86" s="31"/>
      <c r="V86" s="31"/>
    </row>
    <row r="87" ht="20.1" customHeight="1" spans="1:22">
      <c r="A87" s="21"/>
      <c r="B87" s="22" t="s">
        <v>553</v>
      </c>
      <c r="C87" s="22" t="s">
        <v>553</v>
      </c>
      <c r="D87" s="23" t="s">
        <v>551</v>
      </c>
      <c r="E87" s="18">
        <v>2</v>
      </c>
      <c r="F87" s="24"/>
      <c r="G87" s="25" t="s">
        <v>92</v>
      </c>
      <c r="H87" s="20">
        <f t="shared" si="19"/>
        <v>5</v>
      </c>
      <c r="I87" s="31">
        <f t="shared" si="20"/>
        <v>5</v>
      </c>
      <c r="J87" s="20">
        <v>5</v>
      </c>
      <c r="K87" s="20"/>
      <c r="L87" s="20"/>
      <c r="M87" s="20"/>
      <c r="N87" s="20"/>
      <c r="O87" s="20"/>
      <c r="P87" s="20"/>
      <c r="Q87" s="20"/>
      <c r="R87" s="20"/>
      <c r="S87" s="31">
        <f t="shared" si="21"/>
        <v>0</v>
      </c>
      <c r="T87" s="31"/>
      <c r="U87" s="31"/>
      <c r="V87" s="31"/>
    </row>
    <row r="88" ht="20.1" customHeight="1" spans="1:22">
      <c r="A88" s="21"/>
      <c r="B88" s="22" t="s">
        <v>554</v>
      </c>
      <c r="C88" s="22" t="s">
        <v>554</v>
      </c>
      <c r="D88" s="23" t="s">
        <v>507</v>
      </c>
      <c r="E88" s="18">
        <v>1</v>
      </c>
      <c r="F88" s="24"/>
      <c r="G88" s="25" t="s">
        <v>92</v>
      </c>
      <c r="H88" s="20">
        <f t="shared" si="19"/>
        <v>0.5</v>
      </c>
      <c r="I88" s="31">
        <f t="shared" si="20"/>
        <v>0.5</v>
      </c>
      <c r="J88" s="20">
        <v>0.5</v>
      </c>
      <c r="K88" s="20"/>
      <c r="L88" s="20"/>
      <c r="M88" s="20"/>
      <c r="N88" s="20"/>
      <c r="O88" s="20"/>
      <c r="P88" s="20"/>
      <c r="Q88" s="20"/>
      <c r="R88" s="20"/>
      <c r="S88" s="31">
        <f t="shared" si="21"/>
        <v>0</v>
      </c>
      <c r="T88" s="31"/>
      <c r="U88" s="31"/>
      <c r="V88" s="31"/>
    </row>
    <row r="89" ht="20.1" customHeight="1" spans="1:22">
      <c r="A89" s="21"/>
      <c r="B89" s="22" t="s">
        <v>539</v>
      </c>
      <c r="C89" s="22" t="s">
        <v>539</v>
      </c>
      <c r="D89" s="23" t="s">
        <v>513</v>
      </c>
      <c r="E89" s="18">
        <v>2060</v>
      </c>
      <c r="F89" s="24"/>
      <c r="G89" s="25" t="s">
        <v>92</v>
      </c>
      <c r="H89" s="20">
        <f t="shared" si="19"/>
        <v>143.18</v>
      </c>
      <c r="I89" s="31">
        <f t="shared" si="20"/>
        <v>143.18</v>
      </c>
      <c r="J89" s="20">
        <v>143.18</v>
      </c>
      <c r="K89" s="20"/>
      <c r="L89" s="20"/>
      <c r="M89" s="20"/>
      <c r="N89" s="20"/>
      <c r="O89" s="20"/>
      <c r="P89" s="20"/>
      <c r="Q89" s="20"/>
      <c r="R89" s="20"/>
      <c r="S89" s="31">
        <f t="shared" si="21"/>
        <v>0</v>
      </c>
      <c r="T89" s="31"/>
      <c r="U89" s="31"/>
      <c r="V89" s="31"/>
    </row>
    <row r="90" ht="20.1" customHeight="1" spans="1:22">
      <c r="A90" s="21"/>
      <c r="B90" s="22" t="s">
        <v>548</v>
      </c>
      <c r="C90" s="22" t="s">
        <v>548</v>
      </c>
      <c r="D90" s="23" t="s">
        <v>513</v>
      </c>
      <c r="E90" s="18">
        <v>38</v>
      </c>
      <c r="F90" s="24"/>
      <c r="G90" s="25" t="s">
        <v>92</v>
      </c>
      <c r="H90" s="20">
        <f t="shared" si="19"/>
        <v>31</v>
      </c>
      <c r="I90" s="31">
        <f t="shared" si="20"/>
        <v>31</v>
      </c>
      <c r="J90" s="20">
        <v>31</v>
      </c>
      <c r="K90" s="20"/>
      <c r="L90" s="20"/>
      <c r="M90" s="20"/>
      <c r="N90" s="20"/>
      <c r="O90" s="20"/>
      <c r="P90" s="20"/>
      <c r="Q90" s="20"/>
      <c r="R90" s="20"/>
      <c r="S90" s="31">
        <f t="shared" si="21"/>
        <v>0</v>
      </c>
      <c r="T90" s="31"/>
      <c r="U90" s="31"/>
      <c r="V90" s="31"/>
    </row>
    <row r="91" ht="20.1" customHeight="1" spans="1:22">
      <c r="A91" s="21"/>
      <c r="B91" s="22" t="s">
        <v>555</v>
      </c>
      <c r="C91" s="22" t="s">
        <v>555</v>
      </c>
      <c r="D91" s="23" t="s">
        <v>520</v>
      </c>
      <c r="E91" s="18">
        <v>146</v>
      </c>
      <c r="F91" s="24"/>
      <c r="G91" s="25" t="s">
        <v>92</v>
      </c>
      <c r="H91" s="20">
        <f t="shared" si="19"/>
        <v>20.09</v>
      </c>
      <c r="I91" s="31">
        <f t="shared" si="20"/>
        <v>20.09</v>
      </c>
      <c r="J91" s="20">
        <v>20.09</v>
      </c>
      <c r="K91" s="20"/>
      <c r="L91" s="20"/>
      <c r="M91" s="20"/>
      <c r="N91" s="20"/>
      <c r="O91" s="20"/>
      <c r="P91" s="20"/>
      <c r="Q91" s="20"/>
      <c r="R91" s="20"/>
      <c r="S91" s="31">
        <f t="shared" si="21"/>
        <v>0</v>
      </c>
      <c r="T91" s="31"/>
      <c r="U91" s="31"/>
      <c r="V91" s="31"/>
    </row>
    <row r="92" ht="20.1" customHeight="1" spans="1:22">
      <c r="A92" s="21"/>
      <c r="B92" s="22" t="s">
        <v>541</v>
      </c>
      <c r="C92" s="22" t="s">
        <v>541</v>
      </c>
      <c r="D92" s="23" t="s">
        <v>513</v>
      </c>
      <c r="E92" s="18">
        <v>8</v>
      </c>
      <c r="F92" s="24"/>
      <c r="G92" s="25" t="s">
        <v>92</v>
      </c>
      <c r="H92" s="20">
        <f t="shared" si="19"/>
        <v>5.4</v>
      </c>
      <c r="I92" s="31">
        <f t="shared" si="20"/>
        <v>5.4</v>
      </c>
      <c r="J92" s="20">
        <v>5.4</v>
      </c>
      <c r="K92" s="20"/>
      <c r="L92" s="20"/>
      <c r="M92" s="20"/>
      <c r="N92" s="20"/>
      <c r="O92" s="20"/>
      <c r="P92" s="20"/>
      <c r="Q92" s="20"/>
      <c r="R92" s="20"/>
      <c r="S92" s="31">
        <f t="shared" si="21"/>
        <v>0</v>
      </c>
      <c r="T92" s="31"/>
      <c r="U92" s="31"/>
      <c r="V92" s="31"/>
    </row>
    <row r="93" ht="20.1" customHeight="1" spans="1:22">
      <c r="A93" s="21"/>
      <c r="B93" s="22" t="s">
        <v>556</v>
      </c>
      <c r="C93" s="22" t="s">
        <v>556</v>
      </c>
      <c r="D93" s="23" t="s">
        <v>513</v>
      </c>
      <c r="E93" s="18">
        <v>3</v>
      </c>
      <c r="F93" s="24"/>
      <c r="G93" s="25" t="s">
        <v>92</v>
      </c>
      <c r="H93" s="20">
        <f t="shared" si="19"/>
        <v>2.33</v>
      </c>
      <c r="I93" s="31">
        <f t="shared" si="20"/>
        <v>2.33</v>
      </c>
      <c r="J93" s="20">
        <v>2.33</v>
      </c>
      <c r="K93" s="20"/>
      <c r="L93" s="20"/>
      <c r="M93" s="20"/>
      <c r="N93" s="20"/>
      <c r="O93" s="20"/>
      <c r="P93" s="20"/>
      <c r="Q93" s="20"/>
      <c r="R93" s="20"/>
      <c r="S93" s="31">
        <f t="shared" si="21"/>
        <v>0</v>
      </c>
      <c r="T93" s="31"/>
      <c r="U93" s="31"/>
      <c r="V93" s="31"/>
    </row>
    <row r="94" ht="20.1" customHeight="1" spans="1:22">
      <c r="A94" s="21" t="s">
        <v>557</v>
      </c>
      <c r="B94" s="22"/>
      <c r="C94" s="22"/>
      <c r="D94" s="23"/>
      <c r="E94" s="26">
        <f>SUM(E95:E107)</f>
        <v>95</v>
      </c>
      <c r="F94" s="24"/>
      <c r="G94" s="24"/>
      <c r="H94" s="20">
        <f>SUM(H95:H107)</f>
        <v>460.12</v>
      </c>
      <c r="I94" s="20">
        <f t="shared" ref="I94:V94" si="23">SUM(I95:I107)</f>
        <v>460.12</v>
      </c>
      <c r="J94" s="20">
        <f t="shared" si="23"/>
        <v>460.12</v>
      </c>
      <c r="K94" s="20">
        <f t="shared" si="23"/>
        <v>0</v>
      </c>
      <c r="L94" s="20">
        <f t="shared" si="23"/>
        <v>0</v>
      </c>
      <c r="M94" s="20">
        <f t="shared" si="23"/>
        <v>0</v>
      </c>
      <c r="N94" s="20">
        <f t="shared" si="23"/>
        <v>0</v>
      </c>
      <c r="O94" s="20">
        <f t="shared" si="23"/>
        <v>0</v>
      </c>
      <c r="P94" s="20">
        <f t="shared" si="23"/>
        <v>0</v>
      </c>
      <c r="Q94" s="20">
        <f t="shared" si="23"/>
        <v>0</v>
      </c>
      <c r="R94" s="20">
        <f t="shared" si="23"/>
        <v>0</v>
      </c>
      <c r="S94" s="20">
        <f t="shared" si="23"/>
        <v>0</v>
      </c>
      <c r="T94" s="20">
        <f t="shared" si="23"/>
        <v>0</v>
      </c>
      <c r="U94" s="20">
        <f t="shared" si="23"/>
        <v>0</v>
      </c>
      <c r="V94" s="20">
        <f t="shared" si="23"/>
        <v>0</v>
      </c>
    </row>
    <row r="95" ht="20.1" customHeight="1" spans="1:22">
      <c r="A95" s="16"/>
      <c r="B95" s="17" t="s">
        <v>543</v>
      </c>
      <c r="C95" s="17" t="s">
        <v>543</v>
      </c>
      <c r="D95" s="23" t="s">
        <v>507</v>
      </c>
      <c r="E95" s="18">
        <v>9</v>
      </c>
      <c r="F95" s="19"/>
      <c r="G95" s="25" t="s">
        <v>92</v>
      </c>
      <c r="H95" s="20">
        <f t="shared" si="19"/>
        <v>90</v>
      </c>
      <c r="I95" s="31">
        <f t="shared" si="20"/>
        <v>90</v>
      </c>
      <c r="J95" s="20">
        <v>90</v>
      </c>
      <c r="K95" s="20"/>
      <c r="L95" s="20"/>
      <c r="M95" s="20"/>
      <c r="N95" s="20"/>
      <c r="O95" s="20"/>
      <c r="P95" s="20"/>
      <c r="Q95" s="20"/>
      <c r="R95" s="20"/>
      <c r="S95" s="31">
        <f t="shared" si="21"/>
        <v>0</v>
      </c>
      <c r="T95" s="31"/>
      <c r="U95" s="31"/>
      <c r="V95" s="31"/>
    </row>
    <row r="96" ht="20.1" customHeight="1" spans="1:22">
      <c r="A96" s="21"/>
      <c r="B96" s="22" t="s">
        <v>544</v>
      </c>
      <c r="C96" s="22" t="s">
        <v>544</v>
      </c>
      <c r="D96" s="11" t="s">
        <v>507</v>
      </c>
      <c r="E96" s="18">
        <v>14</v>
      </c>
      <c r="F96" s="21"/>
      <c r="G96" s="25" t="s">
        <v>92</v>
      </c>
      <c r="H96" s="20">
        <f t="shared" si="19"/>
        <v>4.75</v>
      </c>
      <c r="I96" s="31">
        <f t="shared" si="20"/>
        <v>4.75</v>
      </c>
      <c r="J96" s="20">
        <v>4.75</v>
      </c>
      <c r="K96" s="20"/>
      <c r="L96" s="20"/>
      <c r="M96" s="20"/>
      <c r="N96" s="20"/>
      <c r="O96" s="20"/>
      <c r="P96" s="20"/>
      <c r="Q96" s="20"/>
      <c r="R96" s="20"/>
      <c r="S96" s="31">
        <f t="shared" si="21"/>
        <v>0</v>
      </c>
      <c r="T96" s="31"/>
      <c r="U96" s="31"/>
      <c r="V96" s="31"/>
    </row>
    <row r="97" ht="20.1" customHeight="1" spans="1:22">
      <c r="A97" s="21"/>
      <c r="B97" s="22" t="s">
        <v>558</v>
      </c>
      <c r="C97" s="22" t="s">
        <v>558</v>
      </c>
      <c r="D97" s="23" t="s">
        <v>551</v>
      </c>
      <c r="E97" s="18">
        <v>4</v>
      </c>
      <c r="F97" s="24"/>
      <c r="G97" s="25" t="s">
        <v>92</v>
      </c>
      <c r="H97" s="20">
        <f t="shared" si="19"/>
        <v>0.8</v>
      </c>
      <c r="I97" s="31">
        <f t="shared" si="20"/>
        <v>0.8</v>
      </c>
      <c r="J97" s="20">
        <v>0.8</v>
      </c>
      <c r="K97" s="20"/>
      <c r="L97" s="20"/>
      <c r="M97" s="20"/>
      <c r="N97" s="20"/>
      <c r="O97" s="20"/>
      <c r="P97" s="20"/>
      <c r="Q97" s="20"/>
      <c r="R97" s="20"/>
      <c r="S97" s="31">
        <f t="shared" si="21"/>
        <v>0</v>
      </c>
      <c r="T97" s="31"/>
      <c r="U97" s="31"/>
      <c r="V97" s="31"/>
    </row>
    <row r="98" ht="20.1" customHeight="1" spans="1:22">
      <c r="A98" s="21"/>
      <c r="B98" s="22" t="s">
        <v>538</v>
      </c>
      <c r="C98" s="22" t="s">
        <v>538</v>
      </c>
      <c r="D98" s="23" t="s">
        <v>507</v>
      </c>
      <c r="E98" s="18">
        <v>4</v>
      </c>
      <c r="F98" s="24"/>
      <c r="G98" s="25" t="s">
        <v>92</v>
      </c>
      <c r="H98" s="20">
        <f t="shared" si="19"/>
        <v>8.46</v>
      </c>
      <c r="I98" s="31">
        <f t="shared" si="20"/>
        <v>8.46</v>
      </c>
      <c r="J98" s="20">
        <v>8.46</v>
      </c>
      <c r="K98" s="20"/>
      <c r="L98" s="20"/>
      <c r="M98" s="20"/>
      <c r="N98" s="20"/>
      <c r="O98" s="20"/>
      <c r="P98" s="20"/>
      <c r="Q98" s="20"/>
      <c r="R98" s="20"/>
      <c r="S98" s="31">
        <f t="shared" si="21"/>
        <v>0</v>
      </c>
      <c r="T98" s="31"/>
      <c r="U98" s="31"/>
      <c r="V98" s="31"/>
    </row>
    <row r="99" ht="20.1" customHeight="1" spans="1:22">
      <c r="A99" s="21"/>
      <c r="B99" s="22" t="s">
        <v>559</v>
      </c>
      <c r="C99" s="22" t="s">
        <v>559</v>
      </c>
      <c r="D99" s="23" t="s">
        <v>507</v>
      </c>
      <c r="E99" s="18">
        <v>6</v>
      </c>
      <c r="F99" s="24"/>
      <c r="G99" s="25" t="s">
        <v>92</v>
      </c>
      <c r="H99" s="20">
        <f t="shared" si="19"/>
        <v>1.8</v>
      </c>
      <c r="I99" s="31">
        <f t="shared" si="20"/>
        <v>1.8</v>
      </c>
      <c r="J99" s="20">
        <v>1.8</v>
      </c>
      <c r="K99" s="20"/>
      <c r="L99" s="20"/>
      <c r="M99" s="20"/>
      <c r="N99" s="20"/>
      <c r="O99" s="20"/>
      <c r="P99" s="20"/>
      <c r="Q99" s="20"/>
      <c r="R99" s="20"/>
      <c r="S99" s="31">
        <f t="shared" si="21"/>
        <v>0</v>
      </c>
      <c r="T99" s="31"/>
      <c r="U99" s="31"/>
      <c r="V99" s="31"/>
    </row>
    <row r="100" ht="20.1" customHeight="1" spans="1:22">
      <c r="A100" s="21"/>
      <c r="B100" s="22" t="s">
        <v>560</v>
      </c>
      <c r="C100" s="22" t="s">
        <v>560</v>
      </c>
      <c r="D100" s="23" t="s">
        <v>507</v>
      </c>
      <c r="E100" s="18">
        <v>10</v>
      </c>
      <c r="F100" s="24"/>
      <c r="G100" s="25" t="s">
        <v>92</v>
      </c>
      <c r="H100" s="20">
        <f t="shared" si="19"/>
        <v>22.96</v>
      </c>
      <c r="I100" s="31">
        <f t="shared" si="20"/>
        <v>22.96</v>
      </c>
      <c r="J100" s="20">
        <v>22.96</v>
      </c>
      <c r="K100" s="20"/>
      <c r="L100" s="20"/>
      <c r="M100" s="20"/>
      <c r="N100" s="20"/>
      <c r="O100" s="20"/>
      <c r="P100" s="20"/>
      <c r="Q100" s="20"/>
      <c r="R100" s="20"/>
      <c r="S100" s="31">
        <f t="shared" si="21"/>
        <v>0</v>
      </c>
      <c r="T100" s="31"/>
      <c r="U100" s="31"/>
      <c r="V100" s="31"/>
    </row>
    <row r="101" ht="20.1" customHeight="1" spans="1:22">
      <c r="A101" s="21"/>
      <c r="B101" s="22" t="s">
        <v>554</v>
      </c>
      <c r="C101" s="22" t="s">
        <v>554</v>
      </c>
      <c r="D101" s="23" t="s">
        <v>507</v>
      </c>
      <c r="E101" s="18">
        <v>4</v>
      </c>
      <c r="F101" s="24"/>
      <c r="G101" s="25" t="s">
        <v>92</v>
      </c>
      <c r="H101" s="20">
        <f t="shared" si="19"/>
        <v>1.68</v>
      </c>
      <c r="I101" s="31">
        <f t="shared" si="20"/>
        <v>1.68</v>
      </c>
      <c r="J101" s="20">
        <v>1.68</v>
      </c>
      <c r="K101" s="20"/>
      <c r="L101" s="20"/>
      <c r="M101" s="20"/>
      <c r="N101" s="20"/>
      <c r="O101" s="20"/>
      <c r="P101" s="20"/>
      <c r="Q101" s="20"/>
      <c r="R101" s="20"/>
      <c r="S101" s="31">
        <f t="shared" si="21"/>
        <v>0</v>
      </c>
      <c r="T101" s="31"/>
      <c r="U101" s="31"/>
      <c r="V101" s="31"/>
    </row>
    <row r="102" ht="20.1" customHeight="1" spans="1:22">
      <c r="A102" s="21"/>
      <c r="B102" s="22" t="s">
        <v>539</v>
      </c>
      <c r="C102" s="22" t="s">
        <v>539</v>
      </c>
      <c r="D102" s="23" t="s">
        <v>513</v>
      </c>
      <c r="E102" s="18">
        <v>18</v>
      </c>
      <c r="F102" s="24"/>
      <c r="G102" s="25" t="s">
        <v>92</v>
      </c>
      <c r="H102" s="20">
        <f t="shared" si="19"/>
        <v>190.07</v>
      </c>
      <c r="I102" s="31">
        <f t="shared" si="20"/>
        <v>190.07</v>
      </c>
      <c r="J102" s="20">
        <v>190.07</v>
      </c>
      <c r="K102" s="20"/>
      <c r="L102" s="20"/>
      <c r="M102" s="20"/>
      <c r="N102" s="20"/>
      <c r="O102" s="20"/>
      <c r="P102" s="20"/>
      <c r="Q102" s="20"/>
      <c r="R102" s="20"/>
      <c r="S102" s="31">
        <f t="shared" si="21"/>
        <v>0</v>
      </c>
      <c r="T102" s="31"/>
      <c r="U102" s="31"/>
      <c r="V102" s="31"/>
    </row>
    <row r="103" ht="20.1" customHeight="1" spans="1:22">
      <c r="A103" s="21"/>
      <c r="B103" s="22" t="s">
        <v>548</v>
      </c>
      <c r="C103" s="22" t="s">
        <v>548</v>
      </c>
      <c r="D103" s="23" t="s">
        <v>513</v>
      </c>
      <c r="E103" s="18">
        <v>3</v>
      </c>
      <c r="F103" s="24"/>
      <c r="G103" s="25" t="s">
        <v>92</v>
      </c>
      <c r="H103" s="20">
        <f t="shared" si="19"/>
        <v>35.6</v>
      </c>
      <c r="I103" s="31">
        <f t="shared" si="20"/>
        <v>35.6</v>
      </c>
      <c r="J103" s="20">
        <v>35.6</v>
      </c>
      <c r="K103" s="20"/>
      <c r="L103" s="20"/>
      <c r="M103" s="20"/>
      <c r="N103" s="20"/>
      <c r="O103" s="20"/>
      <c r="P103" s="20"/>
      <c r="Q103" s="20"/>
      <c r="R103" s="20"/>
      <c r="S103" s="31">
        <f t="shared" si="21"/>
        <v>0</v>
      </c>
      <c r="T103" s="31"/>
      <c r="U103" s="31"/>
      <c r="V103" s="31"/>
    </row>
    <row r="104" ht="20.1" customHeight="1" spans="1:22">
      <c r="A104" s="21"/>
      <c r="B104" s="22" t="s">
        <v>555</v>
      </c>
      <c r="C104" s="22" t="s">
        <v>555</v>
      </c>
      <c r="D104" s="23" t="s">
        <v>520</v>
      </c>
      <c r="E104" s="18">
        <v>10</v>
      </c>
      <c r="F104" s="24"/>
      <c r="G104" s="25" t="s">
        <v>92</v>
      </c>
      <c r="H104" s="20">
        <f t="shared" si="19"/>
        <v>50</v>
      </c>
      <c r="I104" s="31">
        <f t="shared" si="20"/>
        <v>50</v>
      </c>
      <c r="J104" s="20">
        <v>50</v>
      </c>
      <c r="K104" s="20"/>
      <c r="L104" s="20"/>
      <c r="M104" s="20"/>
      <c r="N104" s="20"/>
      <c r="O104" s="20"/>
      <c r="P104" s="20"/>
      <c r="Q104" s="20"/>
      <c r="R104" s="20"/>
      <c r="S104" s="31">
        <f t="shared" si="21"/>
        <v>0</v>
      </c>
      <c r="T104" s="31"/>
      <c r="U104" s="31"/>
      <c r="V104" s="31"/>
    </row>
    <row r="105" ht="20.1" customHeight="1" spans="1:22">
      <c r="A105" s="21"/>
      <c r="B105" s="22" t="s">
        <v>541</v>
      </c>
      <c r="C105" s="22" t="s">
        <v>541</v>
      </c>
      <c r="D105" s="23" t="s">
        <v>513</v>
      </c>
      <c r="E105" s="18">
        <v>9</v>
      </c>
      <c r="F105" s="24"/>
      <c r="G105" s="25" t="s">
        <v>92</v>
      </c>
      <c r="H105" s="20">
        <f t="shared" si="19"/>
        <v>45</v>
      </c>
      <c r="I105" s="31">
        <f t="shared" si="20"/>
        <v>45</v>
      </c>
      <c r="J105" s="20">
        <v>45</v>
      </c>
      <c r="K105" s="20"/>
      <c r="L105" s="20"/>
      <c r="M105" s="20"/>
      <c r="N105" s="20"/>
      <c r="O105" s="20"/>
      <c r="P105" s="20"/>
      <c r="Q105" s="20"/>
      <c r="R105" s="20"/>
      <c r="S105" s="31">
        <f t="shared" si="21"/>
        <v>0</v>
      </c>
      <c r="T105" s="31"/>
      <c r="U105" s="31"/>
      <c r="V105" s="31"/>
    </row>
    <row r="106" ht="20.1" customHeight="1" spans="1:22">
      <c r="A106" s="16"/>
      <c r="B106" s="17" t="s">
        <v>561</v>
      </c>
      <c r="C106" s="17" t="s">
        <v>561</v>
      </c>
      <c r="D106" s="23" t="s">
        <v>507</v>
      </c>
      <c r="E106" s="18">
        <v>2</v>
      </c>
      <c r="F106" s="19"/>
      <c r="G106" s="25" t="s">
        <v>92</v>
      </c>
      <c r="H106" s="20">
        <f t="shared" si="19"/>
        <v>5.5</v>
      </c>
      <c r="I106" s="31">
        <f t="shared" si="20"/>
        <v>5.5</v>
      </c>
      <c r="J106" s="20">
        <v>5.5</v>
      </c>
      <c r="K106" s="20"/>
      <c r="L106" s="20"/>
      <c r="M106" s="20"/>
      <c r="N106" s="20"/>
      <c r="O106" s="20"/>
      <c r="P106" s="20"/>
      <c r="Q106" s="20"/>
      <c r="R106" s="20"/>
      <c r="S106" s="31">
        <f t="shared" si="21"/>
        <v>0</v>
      </c>
      <c r="T106" s="31"/>
      <c r="U106" s="31"/>
      <c r="V106" s="31"/>
    </row>
    <row r="107" ht="20.1" customHeight="1" spans="1:22">
      <c r="A107" s="21"/>
      <c r="B107" s="22" t="s">
        <v>562</v>
      </c>
      <c r="C107" s="22" t="s">
        <v>562</v>
      </c>
      <c r="D107" s="23" t="s">
        <v>513</v>
      </c>
      <c r="E107" s="18">
        <v>2</v>
      </c>
      <c r="F107" s="21"/>
      <c r="G107" s="25" t="s">
        <v>92</v>
      </c>
      <c r="H107" s="20">
        <f t="shared" si="19"/>
        <v>3.5</v>
      </c>
      <c r="I107" s="31">
        <f t="shared" si="20"/>
        <v>3.5</v>
      </c>
      <c r="J107" s="20">
        <v>3.5</v>
      </c>
      <c r="K107" s="20"/>
      <c r="L107" s="20"/>
      <c r="M107" s="20"/>
      <c r="N107" s="20"/>
      <c r="O107" s="20"/>
      <c r="P107" s="20"/>
      <c r="Q107" s="20"/>
      <c r="R107" s="20"/>
      <c r="S107" s="31">
        <f t="shared" si="21"/>
        <v>0</v>
      </c>
      <c r="T107" s="31"/>
      <c r="U107" s="31"/>
      <c r="V107" s="31"/>
    </row>
    <row r="108" ht="20.1" customHeight="1" spans="1:22">
      <c r="A108" s="21" t="s">
        <v>563</v>
      </c>
      <c r="B108" s="22"/>
      <c r="C108" s="22"/>
      <c r="D108" s="23"/>
      <c r="E108" s="26">
        <f>SUM(E109:E124)</f>
        <v>1815</v>
      </c>
      <c r="F108" s="24"/>
      <c r="G108" s="24"/>
      <c r="H108" s="20">
        <f>SUM(H109:H124)</f>
        <v>357.07</v>
      </c>
      <c r="I108" s="20">
        <f t="shared" ref="I108:V108" si="24">SUM(I109:I124)</f>
        <v>357.07</v>
      </c>
      <c r="J108" s="20">
        <f t="shared" si="24"/>
        <v>357.07</v>
      </c>
      <c r="K108" s="20">
        <f t="shared" si="24"/>
        <v>0</v>
      </c>
      <c r="L108" s="20">
        <f t="shared" si="24"/>
        <v>0</v>
      </c>
      <c r="M108" s="20">
        <f t="shared" si="24"/>
        <v>0</v>
      </c>
      <c r="N108" s="20">
        <f t="shared" si="24"/>
        <v>0</v>
      </c>
      <c r="O108" s="20">
        <f t="shared" si="24"/>
        <v>0</v>
      </c>
      <c r="P108" s="20">
        <f t="shared" si="24"/>
        <v>0</v>
      </c>
      <c r="Q108" s="20">
        <f t="shared" si="24"/>
        <v>0</v>
      </c>
      <c r="R108" s="20">
        <f t="shared" si="24"/>
        <v>0</v>
      </c>
      <c r="S108" s="20">
        <f t="shared" si="24"/>
        <v>0</v>
      </c>
      <c r="T108" s="20">
        <f t="shared" si="24"/>
        <v>0</v>
      </c>
      <c r="U108" s="20">
        <f t="shared" si="24"/>
        <v>0</v>
      </c>
      <c r="V108" s="20">
        <f t="shared" si="24"/>
        <v>0</v>
      </c>
    </row>
    <row r="109" ht="20.1" customHeight="1" spans="1:22">
      <c r="A109" s="21"/>
      <c r="B109" s="22" t="s">
        <v>543</v>
      </c>
      <c r="C109" s="22" t="s">
        <v>543</v>
      </c>
      <c r="D109" s="23" t="s">
        <v>507</v>
      </c>
      <c r="E109" s="18">
        <v>43</v>
      </c>
      <c r="F109" s="24"/>
      <c r="G109" s="25" t="s">
        <v>92</v>
      </c>
      <c r="H109" s="20">
        <f t="shared" si="19"/>
        <v>27.28</v>
      </c>
      <c r="I109" s="31">
        <f t="shared" si="20"/>
        <v>27.28</v>
      </c>
      <c r="J109" s="20">
        <v>27.28</v>
      </c>
      <c r="K109" s="20"/>
      <c r="L109" s="20"/>
      <c r="M109" s="20"/>
      <c r="N109" s="20"/>
      <c r="O109" s="20"/>
      <c r="P109" s="20"/>
      <c r="Q109" s="20"/>
      <c r="R109" s="20"/>
      <c r="S109" s="31">
        <f t="shared" si="21"/>
        <v>0</v>
      </c>
      <c r="T109" s="31"/>
      <c r="U109" s="31"/>
      <c r="V109" s="31"/>
    </row>
    <row r="110" ht="20.1" customHeight="1" spans="1:22">
      <c r="A110" s="21"/>
      <c r="B110" s="22" t="s">
        <v>544</v>
      </c>
      <c r="C110" s="22" t="s">
        <v>544</v>
      </c>
      <c r="D110" s="11" t="s">
        <v>507</v>
      </c>
      <c r="E110" s="18">
        <v>14</v>
      </c>
      <c r="F110" s="24"/>
      <c r="G110" s="25" t="s">
        <v>92</v>
      </c>
      <c r="H110" s="20">
        <f t="shared" si="19"/>
        <v>4.69</v>
      </c>
      <c r="I110" s="31">
        <f t="shared" si="20"/>
        <v>4.69</v>
      </c>
      <c r="J110" s="20">
        <v>4.69</v>
      </c>
      <c r="K110" s="20"/>
      <c r="L110" s="20"/>
      <c r="M110" s="20"/>
      <c r="N110" s="20"/>
      <c r="O110" s="20"/>
      <c r="P110" s="20"/>
      <c r="Q110" s="20"/>
      <c r="R110" s="20"/>
      <c r="S110" s="31">
        <f t="shared" si="21"/>
        <v>0</v>
      </c>
      <c r="T110" s="31"/>
      <c r="U110" s="31"/>
      <c r="V110" s="31"/>
    </row>
    <row r="111" ht="20.1" customHeight="1" spans="1:22">
      <c r="A111" s="21"/>
      <c r="B111" s="22" t="s">
        <v>545</v>
      </c>
      <c r="C111" s="22" t="s">
        <v>545</v>
      </c>
      <c r="D111" s="23" t="s">
        <v>507</v>
      </c>
      <c r="E111" s="18">
        <v>2</v>
      </c>
      <c r="F111" s="24"/>
      <c r="G111" s="25" t="s">
        <v>92</v>
      </c>
      <c r="H111" s="20">
        <f t="shared" si="19"/>
        <v>2.18</v>
      </c>
      <c r="I111" s="31">
        <f t="shared" si="20"/>
        <v>2.18</v>
      </c>
      <c r="J111" s="20">
        <v>2.18</v>
      </c>
      <c r="K111" s="20"/>
      <c r="L111" s="20"/>
      <c r="M111" s="20"/>
      <c r="N111" s="20"/>
      <c r="O111" s="20"/>
      <c r="P111" s="20"/>
      <c r="Q111" s="20"/>
      <c r="R111" s="20"/>
      <c r="S111" s="31">
        <f t="shared" si="21"/>
        <v>0</v>
      </c>
      <c r="T111" s="31"/>
      <c r="U111" s="31"/>
      <c r="V111" s="31"/>
    </row>
    <row r="112" ht="20.1" customHeight="1" spans="1:22">
      <c r="A112" s="21"/>
      <c r="B112" s="22" t="s">
        <v>564</v>
      </c>
      <c r="C112" s="22" t="s">
        <v>564</v>
      </c>
      <c r="D112" s="23" t="s">
        <v>513</v>
      </c>
      <c r="E112" s="18">
        <v>1</v>
      </c>
      <c r="F112" s="24"/>
      <c r="G112" s="25" t="s">
        <v>92</v>
      </c>
      <c r="H112" s="20">
        <f t="shared" si="19"/>
        <v>0.5</v>
      </c>
      <c r="I112" s="31">
        <f t="shared" si="20"/>
        <v>0.5</v>
      </c>
      <c r="J112" s="20">
        <v>0.5</v>
      </c>
      <c r="K112" s="20"/>
      <c r="L112" s="20"/>
      <c r="M112" s="20"/>
      <c r="N112" s="20"/>
      <c r="O112" s="20"/>
      <c r="P112" s="20"/>
      <c r="Q112" s="20"/>
      <c r="R112" s="20"/>
      <c r="S112" s="31">
        <f t="shared" si="21"/>
        <v>0</v>
      </c>
      <c r="T112" s="31"/>
      <c r="U112" s="31"/>
      <c r="V112" s="31"/>
    </row>
    <row r="113" ht="20.1" customHeight="1" spans="1:22">
      <c r="A113" s="21"/>
      <c r="B113" s="22" t="s">
        <v>546</v>
      </c>
      <c r="C113" s="22" t="s">
        <v>546</v>
      </c>
      <c r="D113" s="23" t="s">
        <v>507</v>
      </c>
      <c r="E113" s="18">
        <v>1</v>
      </c>
      <c r="F113" s="24"/>
      <c r="G113" s="25" t="s">
        <v>92</v>
      </c>
      <c r="H113" s="20">
        <f t="shared" si="19"/>
        <v>0.18</v>
      </c>
      <c r="I113" s="31">
        <f t="shared" si="20"/>
        <v>0.18</v>
      </c>
      <c r="J113" s="20">
        <v>0.18</v>
      </c>
      <c r="K113" s="20"/>
      <c r="L113" s="20"/>
      <c r="M113" s="20"/>
      <c r="N113" s="20"/>
      <c r="O113" s="20"/>
      <c r="P113" s="20"/>
      <c r="Q113" s="20"/>
      <c r="R113" s="20"/>
      <c r="S113" s="31">
        <f t="shared" si="21"/>
        <v>0</v>
      </c>
      <c r="T113" s="31"/>
      <c r="U113" s="31"/>
      <c r="V113" s="31"/>
    </row>
    <row r="114" ht="20.1" customHeight="1" spans="1:22">
      <c r="A114" s="21"/>
      <c r="B114" s="22" t="s">
        <v>538</v>
      </c>
      <c r="C114" s="22" t="s">
        <v>538</v>
      </c>
      <c r="D114" s="23" t="s">
        <v>507</v>
      </c>
      <c r="E114" s="18">
        <v>12</v>
      </c>
      <c r="F114" s="24"/>
      <c r="G114" s="25" t="s">
        <v>92</v>
      </c>
      <c r="H114" s="20">
        <f t="shared" si="19"/>
        <v>12.2</v>
      </c>
      <c r="I114" s="31">
        <f t="shared" si="20"/>
        <v>12.2</v>
      </c>
      <c r="J114" s="20">
        <v>12.2</v>
      </c>
      <c r="K114" s="20"/>
      <c r="L114" s="20"/>
      <c r="M114" s="20"/>
      <c r="N114" s="20"/>
      <c r="O114" s="20"/>
      <c r="P114" s="20"/>
      <c r="Q114" s="20"/>
      <c r="R114" s="20"/>
      <c r="S114" s="31">
        <f t="shared" si="21"/>
        <v>0</v>
      </c>
      <c r="T114" s="31"/>
      <c r="U114" s="31"/>
      <c r="V114" s="31"/>
    </row>
    <row r="115" ht="20.1" customHeight="1" spans="1:22">
      <c r="A115" s="21"/>
      <c r="B115" s="22" t="s">
        <v>553</v>
      </c>
      <c r="C115" s="22" t="s">
        <v>553</v>
      </c>
      <c r="D115" s="23" t="s">
        <v>551</v>
      </c>
      <c r="E115" s="18">
        <v>25</v>
      </c>
      <c r="F115" s="24"/>
      <c r="G115" s="25" t="s">
        <v>92</v>
      </c>
      <c r="H115" s="20">
        <f t="shared" si="19"/>
        <v>69</v>
      </c>
      <c r="I115" s="31">
        <f t="shared" si="20"/>
        <v>69</v>
      </c>
      <c r="J115" s="20">
        <v>69</v>
      </c>
      <c r="K115" s="20"/>
      <c r="L115" s="20"/>
      <c r="M115" s="20"/>
      <c r="N115" s="20"/>
      <c r="O115" s="20"/>
      <c r="P115" s="20"/>
      <c r="Q115" s="20"/>
      <c r="R115" s="20"/>
      <c r="S115" s="31">
        <f t="shared" si="21"/>
        <v>0</v>
      </c>
      <c r="T115" s="31"/>
      <c r="U115" s="31"/>
      <c r="V115" s="31"/>
    </row>
    <row r="116" ht="20.1" customHeight="1" spans="1:22">
      <c r="A116" s="21"/>
      <c r="B116" s="22" t="s">
        <v>559</v>
      </c>
      <c r="C116" s="22" t="s">
        <v>559</v>
      </c>
      <c r="D116" s="23" t="s">
        <v>507</v>
      </c>
      <c r="E116" s="18">
        <v>4</v>
      </c>
      <c r="F116" s="24"/>
      <c r="G116" s="25" t="s">
        <v>92</v>
      </c>
      <c r="H116" s="20">
        <f t="shared" si="19"/>
        <v>0.92</v>
      </c>
      <c r="I116" s="31">
        <f t="shared" si="20"/>
        <v>0.92</v>
      </c>
      <c r="J116" s="20">
        <v>0.92</v>
      </c>
      <c r="K116" s="20"/>
      <c r="L116" s="20"/>
      <c r="M116" s="20"/>
      <c r="N116" s="20"/>
      <c r="O116" s="20"/>
      <c r="P116" s="20"/>
      <c r="Q116" s="20"/>
      <c r="R116" s="20"/>
      <c r="S116" s="31">
        <f t="shared" si="21"/>
        <v>0</v>
      </c>
      <c r="T116" s="31"/>
      <c r="U116" s="31"/>
      <c r="V116" s="31"/>
    </row>
    <row r="117" ht="20.1" customHeight="1" spans="1:22">
      <c r="A117" s="16"/>
      <c r="B117" s="17" t="s">
        <v>560</v>
      </c>
      <c r="C117" s="17" t="s">
        <v>560</v>
      </c>
      <c r="D117" s="23" t="s">
        <v>507</v>
      </c>
      <c r="E117" s="18">
        <v>10</v>
      </c>
      <c r="F117" s="19"/>
      <c r="G117" s="25" t="s">
        <v>92</v>
      </c>
      <c r="H117" s="20">
        <f t="shared" si="19"/>
        <v>1.94</v>
      </c>
      <c r="I117" s="31">
        <f t="shared" si="20"/>
        <v>1.94</v>
      </c>
      <c r="J117" s="20">
        <v>1.94</v>
      </c>
      <c r="K117" s="20"/>
      <c r="L117" s="20"/>
      <c r="M117" s="20"/>
      <c r="N117" s="20"/>
      <c r="O117" s="20"/>
      <c r="P117" s="20"/>
      <c r="Q117" s="20"/>
      <c r="R117" s="20"/>
      <c r="S117" s="31">
        <f t="shared" si="21"/>
        <v>0</v>
      </c>
      <c r="T117" s="31"/>
      <c r="U117" s="31"/>
      <c r="V117" s="31"/>
    </row>
    <row r="118" ht="20.1" customHeight="1" spans="1:22">
      <c r="A118" s="21"/>
      <c r="B118" s="22" t="s">
        <v>554</v>
      </c>
      <c r="C118" s="22" t="s">
        <v>554</v>
      </c>
      <c r="D118" s="23" t="s">
        <v>507</v>
      </c>
      <c r="E118" s="18">
        <v>3</v>
      </c>
      <c r="F118" s="21"/>
      <c r="G118" s="25" t="s">
        <v>92</v>
      </c>
      <c r="H118" s="20">
        <f t="shared" si="19"/>
        <v>3.8</v>
      </c>
      <c r="I118" s="31">
        <f t="shared" si="20"/>
        <v>3.8</v>
      </c>
      <c r="J118" s="20">
        <v>3.8</v>
      </c>
      <c r="K118" s="20"/>
      <c r="L118" s="20"/>
      <c r="M118" s="20"/>
      <c r="N118" s="20"/>
      <c r="O118" s="20"/>
      <c r="P118" s="20"/>
      <c r="Q118" s="20"/>
      <c r="R118" s="20"/>
      <c r="S118" s="31">
        <f t="shared" si="21"/>
        <v>0</v>
      </c>
      <c r="T118" s="31"/>
      <c r="U118" s="31"/>
      <c r="V118" s="31"/>
    </row>
    <row r="119" ht="20.1" customHeight="1" spans="1:22">
      <c r="A119" s="21"/>
      <c r="B119" s="22" t="s">
        <v>539</v>
      </c>
      <c r="C119" s="22" t="s">
        <v>539</v>
      </c>
      <c r="D119" s="23" t="s">
        <v>513</v>
      </c>
      <c r="E119" s="18">
        <v>1550</v>
      </c>
      <c r="F119" s="24"/>
      <c r="G119" s="25" t="s">
        <v>92</v>
      </c>
      <c r="H119" s="20">
        <f t="shared" si="19"/>
        <v>100.44</v>
      </c>
      <c r="I119" s="31">
        <f t="shared" si="20"/>
        <v>100.44</v>
      </c>
      <c r="J119" s="20">
        <v>100.44</v>
      </c>
      <c r="K119" s="20"/>
      <c r="L119" s="20"/>
      <c r="M119" s="20"/>
      <c r="N119" s="20"/>
      <c r="O119" s="20"/>
      <c r="P119" s="20"/>
      <c r="Q119" s="20"/>
      <c r="R119" s="20"/>
      <c r="S119" s="31">
        <f t="shared" si="21"/>
        <v>0</v>
      </c>
      <c r="T119" s="31"/>
      <c r="U119" s="31"/>
      <c r="V119" s="31"/>
    </row>
    <row r="120" ht="20.1" customHeight="1" spans="1:22">
      <c r="A120" s="21"/>
      <c r="B120" s="22" t="s">
        <v>548</v>
      </c>
      <c r="C120" s="22" t="s">
        <v>548</v>
      </c>
      <c r="D120" s="23" t="s">
        <v>513</v>
      </c>
      <c r="E120" s="18">
        <v>8</v>
      </c>
      <c r="F120" s="24"/>
      <c r="G120" s="25" t="s">
        <v>92</v>
      </c>
      <c r="H120" s="20">
        <f t="shared" si="19"/>
        <v>29.96</v>
      </c>
      <c r="I120" s="31">
        <f t="shared" si="20"/>
        <v>29.96</v>
      </c>
      <c r="J120" s="20">
        <v>29.96</v>
      </c>
      <c r="K120" s="20"/>
      <c r="L120" s="20"/>
      <c r="M120" s="20"/>
      <c r="N120" s="20"/>
      <c r="O120" s="20"/>
      <c r="P120" s="20"/>
      <c r="Q120" s="20"/>
      <c r="R120" s="20"/>
      <c r="S120" s="31">
        <f t="shared" si="21"/>
        <v>0</v>
      </c>
      <c r="T120" s="31"/>
      <c r="U120" s="31"/>
      <c r="V120" s="31"/>
    </row>
    <row r="121" ht="20.1" customHeight="1" spans="1:22">
      <c r="A121" s="21"/>
      <c r="B121" s="22" t="s">
        <v>555</v>
      </c>
      <c r="C121" s="22" t="s">
        <v>555</v>
      </c>
      <c r="D121" s="23" t="s">
        <v>520</v>
      </c>
      <c r="E121" s="18">
        <v>85</v>
      </c>
      <c r="F121" s="24"/>
      <c r="G121" s="25" t="s">
        <v>92</v>
      </c>
      <c r="H121" s="20">
        <f t="shared" si="19"/>
        <v>8.78</v>
      </c>
      <c r="I121" s="31">
        <f t="shared" si="20"/>
        <v>8.78</v>
      </c>
      <c r="J121" s="20">
        <v>8.78</v>
      </c>
      <c r="K121" s="20"/>
      <c r="L121" s="20"/>
      <c r="M121" s="20"/>
      <c r="N121" s="20"/>
      <c r="O121" s="20"/>
      <c r="P121" s="20"/>
      <c r="Q121" s="20"/>
      <c r="R121" s="20"/>
      <c r="S121" s="31">
        <f t="shared" si="21"/>
        <v>0</v>
      </c>
      <c r="T121" s="31"/>
      <c r="U121" s="31"/>
      <c r="V121" s="31"/>
    </row>
    <row r="122" ht="20.1" customHeight="1" spans="1:22">
      <c r="A122" s="21"/>
      <c r="B122" s="22" t="s">
        <v>541</v>
      </c>
      <c r="C122" s="22" t="s">
        <v>541</v>
      </c>
      <c r="D122" s="23" t="s">
        <v>513</v>
      </c>
      <c r="E122" s="18">
        <v>2</v>
      </c>
      <c r="F122" s="24"/>
      <c r="G122" s="25" t="s">
        <v>92</v>
      </c>
      <c r="H122" s="20">
        <f t="shared" si="19"/>
        <v>3.6</v>
      </c>
      <c r="I122" s="31">
        <f t="shared" si="20"/>
        <v>3.6</v>
      </c>
      <c r="J122" s="20">
        <v>3.6</v>
      </c>
      <c r="K122" s="20"/>
      <c r="L122" s="20"/>
      <c r="M122" s="20"/>
      <c r="N122" s="20"/>
      <c r="O122" s="20"/>
      <c r="P122" s="20"/>
      <c r="Q122" s="20"/>
      <c r="R122" s="20"/>
      <c r="S122" s="31">
        <f t="shared" si="21"/>
        <v>0</v>
      </c>
      <c r="T122" s="31"/>
      <c r="U122" s="31"/>
      <c r="V122" s="31"/>
    </row>
    <row r="123" ht="20.1" customHeight="1" spans="1:22">
      <c r="A123" s="21"/>
      <c r="B123" s="22" t="s">
        <v>561</v>
      </c>
      <c r="C123" s="22" t="s">
        <v>561</v>
      </c>
      <c r="D123" s="23" t="s">
        <v>507</v>
      </c>
      <c r="E123" s="18">
        <v>51</v>
      </c>
      <c r="F123" s="24"/>
      <c r="G123" s="25" t="s">
        <v>92</v>
      </c>
      <c r="H123" s="20">
        <f t="shared" si="19"/>
        <v>66</v>
      </c>
      <c r="I123" s="31">
        <f t="shared" si="20"/>
        <v>66</v>
      </c>
      <c r="J123" s="20">
        <v>66</v>
      </c>
      <c r="K123" s="20"/>
      <c r="L123" s="20"/>
      <c r="M123" s="20"/>
      <c r="N123" s="20"/>
      <c r="O123" s="20"/>
      <c r="P123" s="20"/>
      <c r="Q123" s="20"/>
      <c r="R123" s="20"/>
      <c r="S123" s="31">
        <f t="shared" si="21"/>
        <v>0</v>
      </c>
      <c r="T123" s="31"/>
      <c r="U123" s="31"/>
      <c r="V123" s="31"/>
    </row>
    <row r="124" ht="20.1" customHeight="1" spans="1:22">
      <c r="A124" s="21"/>
      <c r="B124" s="22" t="s">
        <v>565</v>
      </c>
      <c r="C124" s="22" t="s">
        <v>565</v>
      </c>
      <c r="D124" s="23" t="s">
        <v>513</v>
      </c>
      <c r="E124" s="18">
        <v>4</v>
      </c>
      <c r="F124" s="24"/>
      <c r="G124" s="25" t="s">
        <v>92</v>
      </c>
      <c r="H124" s="20">
        <f t="shared" si="19"/>
        <v>25.6</v>
      </c>
      <c r="I124" s="31">
        <f t="shared" si="20"/>
        <v>25.6</v>
      </c>
      <c r="J124" s="20">
        <v>25.6</v>
      </c>
      <c r="K124" s="20"/>
      <c r="L124" s="20"/>
      <c r="M124" s="20"/>
      <c r="N124" s="20"/>
      <c r="O124" s="20"/>
      <c r="P124" s="20"/>
      <c r="Q124" s="20"/>
      <c r="R124" s="20"/>
      <c r="S124" s="31">
        <f t="shared" si="21"/>
        <v>0</v>
      </c>
      <c r="T124" s="31"/>
      <c r="U124" s="31"/>
      <c r="V124" s="31"/>
    </row>
    <row r="125" ht="20.1" customHeight="1" spans="1:22">
      <c r="A125" s="21" t="s">
        <v>566</v>
      </c>
      <c r="B125" s="22"/>
      <c r="C125" s="22"/>
      <c r="D125" s="23"/>
      <c r="E125" s="26">
        <f>SUM(E126:E140)</f>
        <v>10440</v>
      </c>
      <c r="F125" s="24"/>
      <c r="G125" s="24"/>
      <c r="H125" s="20">
        <f>SUM(H126:H140)</f>
        <v>519.94</v>
      </c>
      <c r="I125" s="20">
        <f t="shared" ref="I125:V125" si="25">SUM(I126:I140)</f>
        <v>519.94</v>
      </c>
      <c r="J125" s="20">
        <f t="shared" si="25"/>
        <v>519.94</v>
      </c>
      <c r="K125" s="20">
        <f t="shared" si="25"/>
        <v>0</v>
      </c>
      <c r="L125" s="20">
        <f t="shared" si="25"/>
        <v>0</v>
      </c>
      <c r="M125" s="20">
        <f t="shared" si="25"/>
        <v>0</v>
      </c>
      <c r="N125" s="20">
        <f t="shared" si="25"/>
        <v>0</v>
      </c>
      <c r="O125" s="20">
        <f t="shared" si="25"/>
        <v>0</v>
      </c>
      <c r="P125" s="20">
        <f t="shared" si="25"/>
        <v>0</v>
      </c>
      <c r="Q125" s="20">
        <f t="shared" si="25"/>
        <v>0</v>
      </c>
      <c r="R125" s="20">
        <f t="shared" si="25"/>
        <v>0</v>
      </c>
      <c r="S125" s="20">
        <f t="shared" si="25"/>
        <v>0</v>
      </c>
      <c r="T125" s="20">
        <f t="shared" si="25"/>
        <v>0</v>
      </c>
      <c r="U125" s="20">
        <f t="shared" si="25"/>
        <v>0</v>
      </c>
      <c r="V125" s="20">
        <f t="shared" si="25"/>
        <v>0</v>
      </c>
    </row>
    <row r="126" ht="20.1" customHeight="1" spans="1:22">
      <c r="A126" s="21"/>
      <c r="B126" s="22" t="s">
        <v>543</v>
      </c>
      <c r="C126" s="22" t="s">
        <v>543</v>
      </c>
      <c r="D126" s="23" t="s">
        <v>507</v>
      </c>
      <c r="E126" s="18">
        <v>34</v>
      </c>
      <c r="F126" s="24"/>
      <c r="G126" s="25" t="s">
        <v>92</v>
      </c>
      <c r="H126" s="20">
        <f t="shared" si="19"/>
        <v>20</v>
      </c>
      <c r="I126" s="31">
        <f t="shared" si="20"/>
        <v>20</v>
      </c>
      <c r="J126" s="20">
        <v>20</v>
      </c>
      <c r="K126" s="20"/>
      <c r="L126" s="20"/>
      <c r="M126" s="20"/>
      <c r="N126" s="20"/>
      <c r="O126" s="20"/>
      <c r="P126" s="20"/>
      <c r="Q126" s="20"/>
      <c r="R126" s="20"/>
      <c r="S126" s="31">
        <f t="shared" si="21"/>
        <v>0</v>
      </c>
      <c r="T126" s="31"/>
      <c r="U126" s="31"/>
      <c r="V126" s="31"/>
    </row>
    <row r="127" ht="20.1" customHeight="1" spans="1:22">
      <c r="A127" s="21"/>
      <c r="B127" s="22" t="s">
        <v>544</v>
      </c>
      <c r="C127" s="22" t="s">
        <v>544</v>
      </c>
      <c r="D127" s="11" t="s">
        <v>507</v>
      </c>
      <c r="E127" s="18">
        <v>6</v>
      </c>
      <c r="F127" s="24"/>
      <c r="G127" s="25" t="s">
        <v>92</v>
      </c>
      <c r="H127" s="20">
        <f t="shared" si="19"/>
        <v>1.51</v>
      </c>
      <c r="I127" s="31">
        <f t="shared" si="20"/>
        <v>1.51</v>
      </c>
      <c r="J127" s="20">
        <v>1.51</v>
      </c>
      <c r="K127" s="20"/>
      <c r="L127" s="20"/>
      <c r="M127" s="20"/>
      <c r="N127" s="20"/>
      <c r="O127" s="20"/>
      <c r="P127" s="20"/>
      <c r="Q127" s="20"/>
      <c r="R127" s="20"/>
      <c r="S127" s="31">
        <f t="shared" si="21"/>
        <v>0</v>
      </c>
      <c r="T127" s="31"/>
      <c r="U127" s="31"/>
      <c r="V127" s="31"/>
    </row>
    <row r="128" ht="20.1" customHeight="1" spans="1:22">
      <c r="A128" s="16"/>
      <c r="B128" s="17" t="s">
        <v>545</v>
      </c>
      <c r="C128" s="17" t="s">
        <v>545</v>
      </c>
      <c r="D128" s="23" t="s">
        <v>507</v>
      </c>
      <c r="E128" s="18">
        <v>4</v>
      </c>
      <c r="F128" s="19"/>
      <c r="G128" s="25" t="s">
        <v>92</v>
      </c>
      <c r="H128" s="20">
        <f t="shared" si="19"/>
        <v>3.94</v>
      </c>
      <c r="I128" s="31">
        <f t="shared" si="20"/>
        <v>3.94</v>
      </c>
      <c r="J128" s="20">
        <v>3.94</v>
      </c>
      <c r="K128" s="20"/>
      <c r="L128" s="20"/>
      <c r="M128" s="20"/>
      <c r="N128" s="20"/>
      <c r="O128" s="20"/>
      <c r="P128" s="20"/>
      <c r="Q128" s="20"/>
      <c r="R128" s="20"/>
      <c r="S128" s="31">
        <f t="shared" si="21"/>
        <v>0</v>
      </c>
      <c r="T128" s="31"/>
      <c r="U128" s="31"/>
      <c r="V128" s="31"/>
    </row>
    <row r="129" ht="20.1" customHeight="1" spans="1:22">
      <c r="A129" s="21"/>
      <c r="B129" s="22" t="s">
        <v>538</v>
      </c>
      <c r="C129" s="22" t="s">
        <v>538</v>
      </c>
      <c r="D129" s="23" t="s">
        <v>507</v>
      </c>
      <c r="E129" s="18">
        <v>1</v>
      </c>
      <c r="F129" s="21"/>
      <c r="G129" s="25" t="s">
        <v>92</v>
      </c>
      <c r="H129" s="20">
        <f t="shared" si="19"/>
        <v>2.4</v>
      </c>
      <c r="I129" s="31">
        <f t="shared" si="20"/>
        <v>2.4</v>
      </c>
      <c r="J129" s="20">
        <v>2.4</v>
      </c>
      <c r="K129" s="20"/>
      <c r="L129" s="20"/>
      <c r="M129" s="20"/>
      <c r="N129" s="20"/>
      <c r="O129" s="20"/>
      <c r="P129" s="20"/>
      <c r="Q129" s="20"/>
      <c r="R129" s="20"/>
      <c r="S129" s="31">
        <f t="shared" si="21"/>
        <v>0</v>
      </c>
      <c r="T129" s="31"/>
      <c r="U129" s="31"/>
      <c r="V129" s="31"/>
    </row>
    <row r="130" ht="20.1" customHeight="1" spans="1:22">
      <c r="A130" s="21"/>
      <c r="B130" s="22" t="s">
        <v>553</v>
      </c>
      <c r="C130" s="22" t="s">
        <v>553</v>
      </c>
      <c r="D130" s="23" t="s">
        <v>551</v>
      </c>
      <c r="E130" s="18">
        <v>10</v>
      </c>
      <c r="F130" s="24"/>
      <c r="G130" s="25" t="s">
        <v>92</v>
      </c>
      <c r="H130" s="20">
        <f t="shared" si="19"/>
        <v>40</v>
      </c>
      <c r="I130" s="31">
        <f t="shared" si="20"/>
        <v>40</v>
      </c>
      <c r="J130" s="20">
        <v>40</v>
      </c>
      <c r="K130" s="20"/>
      <c r="L130" s="20"/>
      <c r="M130" s="20"/>
      <c r="N130" s="20"/>
      <c r="O130" s="20"/>
      <c r="P130" s="20"/>
      <c r="Q130" s="20"/>
      <c r="R130" s="20"/>
      <c r="S130" s="31">
        <f t="shared" si="21"/>
        <v>0</v>
      </c>
      <c r="T130" s="31"/>
      <c r="U130" s="31"/>
      <c r="V130" s="31"/>
    </row>
    <row r="131" ht="20.1" customHeight="1" spans="1:22">
      <c r="A131" s="21"/>
      <c r="B131" s="22" t="s">
        <v>560</v>
      </c>
      <c r="C131" s="22" t="s">
        <v>560</v>
      </c>
      <c r="D131" s="23" t="s">
        <v>507</v>
      </c>
      <c r="E131" s="18">
        <v>2</v>
      </c>
      <c r="F131" s="24"/>
      <c r="G131" s="25" t="s">
        <v>92</v>
      </c>
      <c r="H131" s="20">
        <f t="shared" si="19"/>
        <v>2.99</v>
      </c>
      <c r="I131" s="31">
        <f t="shared" si="20"/>
        <v>2.99</v>
      </c>
      <c r="J131" s="20">
        <v>2.99</v>
      </c>
      <c r="K131" s="20"/>
      <c r="L131" s="20"/>
      <c r="M131" s="20"/>
      <c r="N131" s="20"/>
      <c r="O131" s="20"/>
      <c r="P131" s="20"/>
      <c r="Q131" s="20"/>
      <c r="R131" s="20"/>
      <c r="S131" s="31">
        <f t="shared" si="21"/>
        <v>0</v>
      </c>
      <c r="T131" s="31"/>
      <c r="U131" s="31"/>
      <c r="V131" s="31"/>
    </row>
    <row r="132" ht="20.1" customHeight="1" spans="1:22">
      <c r="A132" s="21"/>
      <c r="B132" s="22" t="s">
        <v>539</v>
      </c>
      <c r="C132" s="22" t="s">
        <v>539</v>
      </c>
      <c r="D132" s="23" t="s">
        <v>513</v>
      </c>
      <c r="E132" s="18">
        <v>964</v>
      </c>
      <c r="F132" s="24"/>
      <c r="G132" s="25" t="s">
        <v>92</v>
      </c>
      <c r="H132" s="20">
        <f t="shared" si="19"/>
        <v>113.7</v>
      </c>
      <c r="I132" s="31">
        <f t="shared" si="20"/>
        <v>113.7</v>
      </c>
      <c r="J132" s="20">
        <v>113.7</v>
      </c>
      <c r="K132" s="20"/>
      <c r="L132" s="20"/>
      <c r="M132" s="20"/>
      <c r="N132" s="20"/>
      <c r="O132" s="20"/>
      <c r="P132" s="20"/>
      <c r="Q132" s="20"/>
      <c r="R132" s="20"/>
      <c r="S132" s="31">
        <f t="shared" si="21"/>
        <v>0</v>
      </c>
      <c r="T132" s="31"/>
      <c r="U132" s="31"/>
      <c r="V132" s="31"/>
    </row>
    <row r="133" ht="20.1" customHeight="1" spans="1:22">
      <c r="A133" s="21"/>
      <c r="B133" s="22" t="s">
        <v>548</v>
      </c>
      <c r="C133" s="22" t="s">
        <v>548</v>
      </c>
      <c r="D133" s="23" t="s">
        <v>513</v>
      </c>
      <c r="E133" s="18">
        <v>7</v>
      </c>
      <c r="F133" s="24"/>
      <c r="G133" s="25" t="s">
        <v>92</v>
      </c>
      <c r="H133" s="20">
        <f t="shared" si="19"/>
        <v>19.6</v>
      </c>
      <c r="I133" s="31">
        <f t="shared" si="20"/>
        <v>19.6</v>
      </c>
      <c r="J133" s="20">
        <v>19.6</v>
      </c>
      <c r="K133" s="20"/>
      <c r="L133" s="20"/>
      <c r="M133" s="20"/>
      <c r="N133" s="20"/>
      <c r="O133" s="20"/>
      <c r="P133" s="20"/>
      <c r="Q133" s="20"/>
      <c r="R133" s="20"/>
      <c r="S133" s="31">
        <f t="shared" si="21"/>
        <v>0</v>
      </c>
      <c r="T133" s="31"/>
      <c r="U133" s="31"/>
      <c r="V133" s="31"/>
    </row>
    <row r="134" ht="20.1" customHeight="1" spans="1:22">
      <c r="A134" s="21"/>
      <c r="B134" s="22" t="s">
        <v>567</v>
      </c>
      <c r="C134" s="22" t="s">
        <v>567</v>
      </c>
      <c r="D134" s="23" t="s">
        <v>507</v>
      </c>
      <c r="E134" s="18">
        <v>2</v>
      </c>
      <c r="F134" s="24"/>
      <c r="G134" s="25" t="s">
        <v>92</v>
      </c>
      <c r="H134" s="20">
        <f t="shared" si="19"/>
        <v>4.5</v>
      </c>
      <c r="I134" s="31">
        <f t="shared" si="20"/>
        <v>4.5</v>
      </c>
      <c r="J134" s="20">
        <v>4.5</v>
      </c>
      <c r="K134" s="20"/>
      <c r="L134" s="20"/>
      <c r="M134" s="20"/>
      <c r="N134" s="20"/>
      <c r="O134" s="20"/>
      <c r="P134" s="20"/>
      <c r="Q134" s="20"/>
      <c r="R134" s="20"/>
      <c r="S134" s="31">
        <f t="shared" si="21"/>
        <v>0</v>
      </c>
      <c r="T134" s="31"/>
      <c r="U134" s="31"/>
      <c r="V134" s="31"/>
    </row>
    <row r="135" ht="20.1" customHeight="1" spans="1:22">
      <c r="A135" s="21"/>
      <c r="B135" s="22" t="s">
        <v>549</v>
      </c>
      <c r="C135" s="22" t="s">
        <v>549</v>
      </c>
      <c r="D135" s="23" t="s">
        <v>507</v>
      </c>
      <c r="E135" s="18">
        <v>1</v>
      </c>
      <c r="F135" s="24"/>
      <c r="G135" s="25" t="s">
        <v>92</v>
      </c>
      <c r="H135" s="20">
        <f t="shared" si="19"/>
        <v>2</v>
      </c>
      <c r="I135" s="31">
        <f t="shared" si="20"/>
        <v>2</v>
      </c>
      <c r="J135" s="20">
        <v>2</v>
      </c>
      <c r="K135" s="20"/>
      <c r="L135" s="20"/>
      <c r="M135" s="20"/>
      <c r="N135" s="20"/>
      <c r="O135" s="20"/>
      <c r="P135" s="20"/>
      <c r="Q135" s="20"/>
      <c r="R135" s="20"/>
      <c r="S135" s="31">
        <f t="shared" si="21"/>
        <v>0</v>
      </c>
      <c r="T135" s="31"/>
      <c r="U135" s="31"/>
      <c r="V135" s="31"/>
    </row>
    <row r="136" ht="20.1" customHeight="1" spans="1:22">
      <c r="A136" s="21"/>
      <c r="B136" s="22" t="s">
        <v>541</v>
      </c>
      <c r="C136" s="22" t="s">
        <v>541</v>
      </c>
      <c r="D136" s="23" t="s">
        <v>513</v>
      </c>
      <c r="E136" s="18">
        <v>8</v>
      </c>
      <c r="F136" s="24"/>
      <c r="G136" s="25" t="s">
        <v>92</v>
      </c>
      <c r="H136" s="20">
        <f t="shared" ref="H136:H199" si="26">I136+Q136+R136+S136</f>
        <v>3.65</v>
      </c>
      <c r="I136" s="31">
        <f t="shared" ref="I136:I199" si="27">SUM(J136:P136)</f>
        <v>3.65</v>
      </c>
      <c r="J136" s="20">
        <v>3.65</v>
      </c>
      <c r="K136" s="20"/>
      <c r="L136" s="20"/>
      <c r="M136" s="20"/>
      <c r="N136" s="20"/>
      <c r="O136" s="20"/>
      <c r="P136" s="20"/>
      <c r="Q136" s="20"/>
      <c r="R136" s="20"/>
      <c r="S136" s="31">
        <f t="shared" ref="S136:S199" si="28">SUM(T136:V136)</f>
        <v>0</v>
      </c>
      <c r="T136" s="31"/>
      <c r="U136" s="31"/>
      <c r="V136" s="31"/>
    </row>
    <row r="137" ht="20.1" customHeight="1" spans="1:22">
      <c r="A137" s="21"/>
      <c r="B137" s="22" t="s">
        <v>568</v>
      </c>
      <c r="C137" s="22" t="s">
        <v>568</v>
      </c>
      <c r="D137" s="23" t="s">
        <v>522</v>
      </c>
      <c r="E137" s="18">
        <v>8</v>
      </c>
      <c r="F137" s="24"/>
      <c r="G137" s="25" t="s">
        <v>92</v>
      </c>
      <c r="H137" s="20">
        <f t="shared" si="26"/>
        <v>15</v>
      </c>
      <c r="I137" s="31">
        <f t="shared" si="27"/>
        <v>15</v>
      </c>
      <c r="J137" s="20">
        <v>15</v>
      </c>
      <c r="K137" s="20"/>
      <c r="L137" s="20"/>
      <c r="M137" s="20"/>
      <c r="N137" s="20"/>
      <c r="O137" s="20"/>
      <c r="P137" s="20"/>
      <c r="Q137" s="20"/>
      <c r="R137" s="20"/>
      <c r="S137" s="31">
        <f t="shared" si="28"/>
        <v>0</v>
      </c>
      <c r="T137" s="31"/>
      <c r="U137" s="31"/>
      <c r="V137" s="31"/>
    </row>
    <row r="138" ht="20.1" customHeight="1" spans="1:22">
      <c r="A138" s="21"/>
      <c r="B138" s="22" t="s">
        <v>569</v>
      </c>
      <c r="C138" s="22" t="s">
        <v>569</v>
      </c>
      <c r="D138" s="23" t="s">
        <v>513</v>
      </c>
      <c r="E138" s="18">
        <v>800</v>
      </c>
      <c r="F138" s="24"/>
      <c r="G138" s="25" t="s">
        <v>92</v>
      </c>
      <c r="H138" s="20">
        <f t="shared" si="26"/>
        <v>9.6</v>
      </c>
      <c r="I138" s="31">
        <f t="shared" si="27"/>
        <v>9.6</v>
      </c>
      <c r="J138" s="20">
        <v>9.6</v>
      </c>
      <c r="K138" s="20"/>
      <c r="L138" s="20"/>
      <c r="M138" s="20"/>
      <c r="N138" s="20"/>
      <c r="O138" s="20"/>
      <c r="P138" s="20"/>
      <c r="Q138" s="20"/>
      <c r="R138" s="20"/>
      <c r="S138" s="31">
        <f t="shared" si="28"/>
        <v>0</v>
      </c>
      <c r="T138" s="31"/>
      <c r="U138" s="31"/>
      <c r="V138" s="31"/>
    </row>
    <row r="139" ht="20.1" customHeight="1" spans="1:22">
      <c r="A139" s="16"/>
      <c r="B139" s="17" t="s">
        <v>570</v>
      </c>
      <c r="C139" s="17" t="s">
        <v>570</v>
      </c>
      <c r="D139" s="11" t="s">
        <v>522</v>
      </c>
      <c r="E139" s="18">
        <v>16</v>
      </c>
      <c r="F139" s="19"/>
      <c r="G139" s="25" t="s">
        <v>92</v>
      </c>
      <c r="H139" s="20">
        <f t="shared" si="26"/>
        <v>70.9</v>
      </c>
      <c r="I139" s="31">
        <f t="shared" si="27"/>
        <v>70.9</v>
      </c>
      <c r="J139" s="20">
        <v>70.9</v>
      </c>
      <c r="K139" s="20"/>
      <c r="L139" s="20"/>
      <c r="M139" s="20"/>
      <c r="N139" s="20"/>
      <c r="O139" s="20"/>
      <c r="P139" s="20"/>
      <c r="Q139" s="20"/>
      <c r="R139" s="20"/>
      <c r="S139" s="31">
        <f t="shared" si="28"/>
        <v>0</v>
      </c>
      <c r="T139" s="31"/>
      <c r="U139" s="31"/>
      <c r="V139" s="31"/>
    </row>
    <row r="140" ht="20.1" customHeight="1" spans="1:22">
      <c r="A140" s="21"/>
      <c r="B140" s="22" t="s">
        <v>550</v>
      </c>
      <c r="C140" s="22" t="s">
        <v>550</v>
      </c>
      <c r="D140" s="23" t="s">
        <v>551</v>
      </c>
      <c r="E140" s="18">
        <v>8577</v>
      </c>
      <c r="F140" s="21"/>
      <c r="G140" s="25" t="s">
        <v>92</v>
      </c>
      <c r="H140" s="20">
        <f t="shared" si="26"/>
        <v>210.15</v>
      </c>
      <c r="I140" s="31">
        <f t="shared" si="27"/>
        <v>210.15</v>
      </c>
      <c r="J140" s="20">
        <v>210.15</v>
      </c>
      <c r="K140" s="20"/>
      <c r="L140" s="20"/>
      <c r="M140" s="20"/>
      <c r="N140" s="20"/>
      <c r="O140" s="20"/>
      <c r="P140" s="20"/>
      <c r="Q140" s="20"/>
      <c r="R140" s="20"/>
      <c r="S140" s="31">
        <f t="shared" si="28"/>
        <v>0</v>
      </c>
      <c r="T140" s="31"/>
      <c r="U140" s="31"/>
      <c r="V140" s="31"/>
    </row>
    <row r="141" ht="20.1" customHeight="1" spans="1:22">
      <c r="A141" s="21" t="s">
        <v>571</v>
      </c>
      <c r="B141" s="22"/>
      <c r="C141" s="22"/>
      <c r="D141" s="23"/>
      <c r="E141" s="26">
        <f>SUM(E142:E160)</f>
        <v>3994</v>
      </c>
      <c r="F141" s="24"/>
      <c r="G141" s="24"/>
      <c r="H141" s="20">
        <f>SUM(H142:H160)</f>
        <v>420.68</v>
      </c>
      <c r="I141" s="20">
        <f t="shared" ref="I141:V141" si="29">SUM(I142:I160)</f>
        <v>420.68</v>
      </c>
      <c r="J141" s="20">
        <f t="shared" si="29"/>
        <v>420.68</v>
      </c>
      <c r="K141" s="20">
        <f t="shared" si="29"/>
        <v>0</v>
      </c>
      <c r="L141" s="20">
        <f t="shared" si="29"/>
        <v>0</v>
      </c>
      <c r="M141" s="20">
        <f t="shared" si="29"/>
        <v>0</v>
      </c>
      <c r="N141" s="20">
        <f t="shared" si="29"/>
        <v>0</v>
      </c>
      <c r="O141" s="20">
        <f t="shared" si="29"/>
        <v>0</v>
      </c>
      <c r="P141" s="20">
        <f t="shared" si="29"/>
        <v>0</v>
      </c>
      <c r="Q141" s="20">
        <f t="shared" si="29"/>
        <v>0</v>
      </c>
      <c r="R141" s="20">
        <f t="shared" si="29"/>
        <v>0</v>
      </c>
      <c r="S141" s="20">
        <f t="shared" si="29"/>
        <v>0</v>
      </c>
      <c r="T141" s="20">
        <f t="shared" si="29"/>
        <v>0</v>
      </c>
      <c r="U141" s="20">
        <f t="shared" si="29"/>
        <v>0</v>
      </c>
      <c r="V141" s="20">
        <f t="shared" si="29"/>
        <v>0</v>
      </c>
    </row>
    <row r="142" ht="20.1" customHeight="1" spans="1:22">
      <c r="A142" s="21"/>
      <c r="B142" s="22" t="s">
        <v>543</v>
      </c>
      <c r="C142" s="22" t="s">
        <v>543</v>
      </c>
      <c r="D142" s="23" t="s">
        <v>507</v>
      </c>
      <c r="E142" s="18">
        <v>95</v>
      </c>
      <c r="F142" s="24"/>
      <c r="G142" s="25" t="s">
        <v>92</v>
      </c>
      <c r="H142" s="20">
        <f t="shared" si="26"/>
        <v>57</v>
      </c>
      <c r="I142" s="31">
        <f t="shared" si="27"/>
        <v>57</v>
      </c>
      <c r="J142" s="20">
        <v>57</v>
      </c>
      <c r="K142" s="20"/>
      <c r="L142" s="20"/>
      <c r="M142" s="20"/>
      <c r="N142" s="20"/>
      <c r="O142" s="20"/>
      <c r="P142" s="20"/>
      <c r="Q142" s="20"/>
      <c r="R142" s="20"/>
      <c r="S142" s="31">
        <f t="shared" si="28"/>
        <v>0</v>
      </c>
      <c r="T142" s="31"/>
      <c r="U142" s="31"/>
      <c r="V142" s="31"/>
    </row>
    <row r="143" ht="20.1" customHeight="1" spans="1:22">
      <c r="A143" s="21"/>
      <c r="B143" s="22" t="s">
        <v>544</v>
      </c>
      <c r="C143" s="22" t="s">
        <v>544</v>
      </c>
      <c r="D143" s="11" t="s">
        <v>507</v>
      </c>
      <c r="E143" s="18">
        <v>25</v>
      </c>
      <c r="F143" s="24"/>
      <c r="G143" s="25" t="s">
        <v>92</v>
      </c>
      <c r="H143" s="20">
        <f t="shared" si="26"/>
        <v>12.5</v>
      </c>
      <c r="I143" s="31">
        <f t="shared" si="27"/>
        <v>12.5</v>
      </c>
      <c r="J143" s="20">
        <v>12.5</v>
      </c>
      <c r="K143" s="20"/>
      <c r="L143" s="20"/>
      <c r="M143" s="20"/>
      <c r="N143" s="20"/>
      <c r="O143" s="20"/>
      <c r="P143" s="20"/>
      <c r="Q143" s="20"/>
      <c r="R143" s="20"/>
      <c r="S143" s="31">
        <f t="shared" si="28"/>
        <v>0</v>
      </c>
      <c r="T143" s="31"/>
      <c r="U143" s="31"/>
      <c r="V143" s="31"/>
    </row>
    <row r="144" ht="20.1" customHeight="1" spans="1:22">
      <c r="A144" s="21"/>
      <c r="B144" s="22" t="s">
        <v>545</v>
      </c>
      <c r="C144" s="22" t="s">
        <v>545</v>
      </c>
      <c r="D144" s="23" t="s">
        <v>507</v>
      </c>
      <c r="E144" s="18">
        <v>8</v>
      </c>
      <c r="F144" s="24"/>
      <c r="G144" s="25" t="s">
        <v>92</v>
      </c>
      <c r="H144" s="20">
        <f t="shared" si="26"/>
        <v>14.4</v>
      </c>
      <c r="I144" s="31">
        <f t="shared" si="27"/>
        <v>14.4</v>
      </c>
      <c r="J144" s="20">
        <v>14.4</v>
      </c>
      <c r="K144" s="20"/>
      <c r="L144" s="20"/>
      <c r="M144" s="20"/>
      <c r="N144" s="20"/>
      <c r="O144" s="20"/>
      <c r="P144" s="20"/>
      <c r="Q144" s="20"/>
      <c r="R144" s="20"/>
      <c r="S144" s="31">
        <f t="shared" si="28"/>
        <v>0</v>
      </c>
      <c r="T144" s="31"/>
      <c r="U144" s="31"/>
      <c r="V144" s="31"/>
    </row>
    <row r="145" ht="20.1" customHeight="1" spans="1:22">
      <c r="A145" s="21"/>
      <c r="B145" s="22" t="s">
        <v>572</v>
      </c>
      <c r="C145" s="22" t="s">
        <v>572</v>
      </c>
      <c r="D145" s="23" t="s">
        <v>507</v>
      </c>
      <c r="E145" s="18">
        <v>11</v>
      </c>
      <c r="F145" s="24"/>
      <c r="G145" s="25" t="s">
        <v>92</v>
      </c>
      <c r="H145" s="20">
        <f t="shared" si="26"/>
        <v>2.31</v>
      </c>
      <c r="I145" s="31">
        <f t="shared" si="27"/>
        <v>2.31</v>
      </c>
      <c r="J145" s="20">
        <v>2.31</v>
      </c>
      <c r="K145" s="20"/>
      <c r="L145" s="20"/>
      <c r="M145" s="20"/>
      <c r="N145" s="20"/>
      <c r="O145" s="20"/>
      <c r="P145" s="20"/>
      <c r="Q145" s="20"/>
      <c r="R145" s="20"/>
      <c r="S145" s="31">
        <f t="shared" si="28"/>
        <v>0</v>
      </c>
      <c r="T145" s="31"/>
      <c r="U145" s="31"/>
      <c r="V145" s="31"/>
    </row>
    <row r="146" ht="20.1" customHeight="1" spans="1:22">
      <c r="A146" s="21"/>
      <c r="B146" s="22" t="s">
        <v>546</v>
      </c>
      <c r="C146" s="22" t="s">
        <v>546</v>
      </c>
      <c r="D146" s="23" t="s">
        <v>507</v>
      </c>
      <c r="E146" s="18">
        <v>22</v>
      </c>
      <c r="F146" s="24"/>
      <c r="G146" s="25" t="s">
        <v>92</v>
      </c>
      <c r="H146" s="20">
        <f t="shared" si="26"/>
        <v>2.42</v>
      </c>
      <c r="I146" s="31">
        <f t="shared" si="27"/>
        <v>2.42</v>
      </c>
      <c r="J146" s="20">
        <v>2.42</v>
      </c>
      <c r="K146" s="20"/>
      <c r="L146" s="20"/>
      <c r="M146" s="20"/>
      <c r="N146" s="20"/>
      <c r="O146" s="20"/>
      <c r="P146" s="20"/>
      <c r="Q146" s="20"/>
      <c r="R146" s="20"/>
      <c r="S146" s="31">
        <f t="shared" si="28"/>
        <v>0</v>
      </c>
      <c r="T146" s="31"/>
      <c r="U146" s="31"/>
      <c r="V146" s="31"/>
    </row>
    <row r="147" ht="20.1" customHeight="1" spans="1:22">
      <c r="A147" s="21"/>
      <c r="B147" s="22" t="s">
        <v>547</v>
      </c>
      <c r="C147" s="22" t="s">
        <v>547</v>
      </c>
      <c r="D147" s="23" t="s">
        <v>513</v>
      </c>
      <c r="E147" s="18">
        <v>8</v>
      </c>
      <c r="F147" s="24"/>
      <c r="G147" s="25" t="s">
        <v>92</v>
      </c>
      <c r="H147" s="20">
        <f t="shared" si="26"/>
        <v>0.96</v>
      </c>
      <c r="I147" s="31">
        <f t="shared" si="27"/>
        <v>0.96</v>
      </c>
      <c r="J147" s="20">
        <v>0.96</v>
      </c>
      <c r="K147" s="20"/>
      <c r="L147" s="20"/>
      <c r="M147" s="20"/>
      <c r="N147" s="20"/>
      <c r="O147" s="20"/>
      <c r="P147" s="20"/>
      <c r="Q147" s="20"/>
      <c r="R147" s="20"/>
      <c r="S147" s="31">
        <f t="shared" si="28"/>
        <v>0</v>
      </c>
      <c r="T147" s="31"/>
      <c r="U147" s="31"/>
      <c r="V147" s="31"/>
    </row>
    <row r="148" ht="20.1" customHeight="1" spans="1:22">
      <c r="A148" s="21"/>
      <c r="B148" s="22" t="s">
        <v>553</v>
      </c>
      <c r="C148" s="22" t="s">
        <v>553</v>
      </c>
      <c r="D148" s="23" t="s">
        <v>551</v>
      </c>
      <c r="E148" s="18">
        <v>36</v>
      </c>
      <c r="F148" s="24"/>
      <c r="G148" s="25" t="s">
        <v>92</v>
      </c>
      <c r="H148" s="20">
        <f t="shared" si="26"/>
        <v>4.32</v>
      </c>
      <c r="I148" s="31">
        <f t="shared" si="27"/>
        <v>4.32</v>
      </c>
      <c r="J148" s="20">
        <v>4.32</v>
      </c>
      <c r="K148" s="20"/>
      <c r="L148" s="20"/>
      <c r="M148" s="20"/>
      <c r="N148" s="20"/>
      <c r="O148" s="20"/>
      <c r="P148" s="20"/>
      <c r="Q148" s="20"/>
      <c r="R148" s="20"/>
      <c r="S148" s="31">
        <f t="shared" si="28"/>
        <v>0</v>
      </c>
      <c r="T148" s="31"/>
      <c r="U148" s="31"/>
      <c r="V148" s="31"/>
    </row>
    <row r="149" ht="20.1" customHeight="1" spans="1:22">
      <c r="A149" s="21"/>
      <c r="B149" s="22" t="s">
        <v>559</v>
      </c>
      <c r="C149" s="22" t="s">
        <v>559</v>
      </c>
      <c r="D149" s="23" t="s">
        <v>507</v>
      </c>
      <c r="E149" s="18">
        <v>16</v>
      </c>
      <c r="F149" s="24"/>
      <c r="G149" s="25" t="s">
        <v>92</v>
      </c>
      <c r="H149" s="20">
        <f t="shared" si="26"/>
        <v>2.4</v>
      </c>
      <c r="I149" s="31">
        <f t="shared" si="27"/>
        <v>2.4</v>
      </c>
      <c r="J149" s="20">
        <v>2.4</v>
      </c>
      <c r="K149" s="20"/>
      <c r="L149" s="20"/>
      <c r="M149" s="20"/>
      <c r="N149" s="20"/>
      <c r="O149" s="20"/>
      <c r="P149" s="20"/>
      <c r="Q149" s="20"/>
      <c r="R149" s="20"/>
      <c r="S149" s="31">
        <f t="shared" si="28"/>
        <v>0</v>
      </c>
      <c r="T149" s="31"/>
      <c r="U149" s="31"/>
      <c r="V149" s="31"/>
    </row>
    <row r="150" ht="20.1" customHeight="1" spans="1:22">
      <c r="A150" s="16"/>
      <c r="B150" s="17" t="s">
        <v>573</v>
      </c>
      <c r="C150" s="17" t="s">
        <v>573</v>
      </c>
      <c r="D150" s="11" t="s">
        <v>574</v>
      </c>
      <c r="E150" s="18">
        <v>60</v>
      </c>
      <c r="F150" s="19"/>
      <c r="G150" s="25" t="s">
        <v>92</v>
      </c>
      <c r="H150" s="20">
        <f t="shared" si="26"/>
        <v>1.8</v>
      </c>
      <c r="I150" s="31">
        <f t="shared" si="27"/>
        <v>1.8</v>
      </c>
      <c r="J150" s="20">
        <v>1.8</v>
      </c>
      <c r="K150" s="20"/>
      <c r="L150" s="20"/>
      <c r="M150" s="20"/>
      <c r="N150" s="20"/>
      <c r="O150" s="20"/>
      <c r="P150" s="20"/>
      <c r="Q150" s="20"/>
      <c r="R150" s="20"/>
      <c r="S150" s="31">
        <f t="shared" si="28"/>
        <v>0</v>
      </c>
      <c r="T150" s="31"/>
      <c r="U150" s="31"/>
      <c r="V150" s="31"/>
    </row>
    <row r="151" ht="20.1" customHeight="1" spans="1:22">
      <c r="A151" s="21"/>
      <c r="B151" s="22" t="s">
        <v>575</v>
      </c>
      <c r="C151" s="22" t="s">
        <v>575</v>
      </c>
      <c r="D151" s="23" t="s">
        <v>513</v>
      </c>
      <c r="E151" s="18">
        <v>1</v>
      </c>
      <c r="F151" s="21"/>
      <c r="G151" s="25" t="s">
        <v>92</v>
      </c>
      <c r="H151" s="20">
        <f t="shared" si="26"/>
        <v>3.6</v>
      </c>
      <c r="I151" s="31">
        <f t="shared" si="27"/>
        <v>3.6</v>
      </c>
      <c r="J151" s="20">
        <v>3.6</v>
      </c>
      <c r="K151" s="20"/>
      <c r="L151" s="20"/>
      <c r="M151" s="20"/>
      <c r="N151" s="20"/>
      <c r="O151" s="20"/>
      <c r="P151" s="20"/>
      <c r="Q151" s="20"/>
      <c r="R151" s="20"/>
      <c r="S151" s="31">
        <f t="shared" si="28"/>
        <v>0</v>
      </c>
      <c r="T151" s="31"/>
      <c r="U151" s="31"/>
      <c r="V151" s="31"/>
    </row>
    <row r="152" ht="20.1" customHeight="1" spans="1:22">
      <c r="A152" s="21"/>
      <c r="B152" s="22" t="s">
        <v>560</v>
      </c>
      <c r="C152" s="22" t="s">
        <v>560</v>
      </c>
      <c r="D152" s="23" t="s">
        <v>507</v>
      </c>
      <c r="E152" s="18">
        <v>9</v>
      </c>
      <c r="F152" s="24"/>
      <c r="G152" s="25" t="s">
        <v>92</v>
      </c>
      <c r="H152" s="20">
        <f t="shared" si="26"/>
        <v>1.08</v>
      </c>
      <c r="I152" s="31">
        <f t="shared" si="27"/>
        <v>1.08</v>
      </c>
      <c r="J152" s="20">
        <v>1.08</v>
      </c>
      <c r="K152" s="20"/>
      <c r="L152" s="20"/>
      <c r="M152" s="20"/>
      <c r="N152" s="20"/>
      <c r="O152" s="20"/>
      <c r="P152" s="20"/>
      <c r="Q152" s="20"/>
      <c r="R152" s="20"/>
      <c r="S152" s="31">
        <f t="shared" si="28"/>
        <v>0</v>
      </c>
      <c r="T152" s="31"/>
      <c r="U152" s="31"/>
      <c r="V152" s="31"/>
    </row>
    <row r="153" ht="20.1" customHeight="1" spans="1:22">
      <c r="A153" s="21"/>
      <c r="B153" s="22" t="s">
        <v>539</v>
      </c>
      <c r="C153" s="22" t="s">
        <v>539</v>
      </c>
      <c r="D153" s="23" t="s">
        <v>513</v>
      </c>
      <c r="E153" s="18">
        <v>3620</v>
      </c>
      <c r="F153" s="24"/>
      <c r="G153" s="25" t="s">
        <v>92</v>
      </c>
      <c r="H153" s="20">
        <f t="shared" si="26"/>
        <v>188.24</v>
      </c>
      <c r="I153" s="31">
        <f t="shared" si="27"/>
        <v>188.24</v>
      </c>
      <c r="J153" s="20">
        <v>188.24</v>
      </c>
      <c r="K153" s="20"/>
      <c r="L153" s="20"/>
      <c r="M153" s="20"/>
      <c r="N153" s="20"/>
      <c r="O153" s="20"/>
      <c r="P153" s="20"/>
      <c r="Q153" s="20"/>
      <c r="R153" s="20"/>
      <c r="S153" s="31">
        <f t="shared" si="28"/>
        <v>0</v>
      </c>
      <c r="T153" s="31"/>
      <c r="U153" s="31"/>
      <c r="V153" s="31"/>
    </row>
    <row r="154" ht="20.1" customHeight="1" spans="1:22">
      <c r="A154" s="21"/>
      <c r="B154" s="22" t="s">
        <v>548</v>
      </c>
      <c r="C154" s="22" t="s">
        <v>548</v>
      </c>
      <c r="D154" s="23" t="s">
        <v>513</v>
      </c>
      <c r="E154" s="18">
        <v>10</v>
      </c>
      <c r="F154" s="24"/>
      <c r="G154" s="25" t="s">
        <v>92</v>
      </c>
      <c r="H154" s="20">
        <f t="shared" si="26"/>
        <v>6</v>
      </c>
      <c r="I154" s="31">
        <f t="shared" si="27"/>
        <v>6</v>
      </c>
      <c r="J154" s="20">
        <v>6</v>
      </c>
      <c r="K154" s="20"/>
      <c r="L154" s="20"/>
      <c r="M154" s="20"/>
      <c r="N154" s="20"/>
      <c r="O154" s="20"/>
      <c r="P154" s="20"/>
      <c r="Q154" s="20"/>
      <c r="R154" s="20"/>
      <c r="S154" s="31">
        <f t="shared" si="28"/>
        <v>0</v>
      </c>
      <c r="T154" s="31"/>
      <c r="U154" s="31"/>
      <c r="V154" s="31"/>
    </row>
    <row r="155" ht="20.1" customHeight="1" spans="1:22">
      <c r="A155" s="21"/>
      <c r="B155" s="22" t="s">
        <v>555</v>
      </c>
      <c r="C155" s="22" t="s">
        <v>555</v>
      </c>
      <c r="D155" s="23" t="s">
        <v>520</v>
      </c>
      <c r="E155" s="18">
        <v>1</v>
      </c>
      <c r="F155" s="24"/>
      <c r="G155" s="25" t="s">
        <v>92</v>
      </c>
      <c r="H155" s="20">
        <f t="shared" si="26"/>
        <v>3.74</v>
      </c>
      <c r="I155" s="31">
        <f t="shared" si="27"/>
        <v>3.74</v>
      </c>
      <c r="J155" s="20">
        <v>3.74</v>
      </c>
      <c r="K155" s="20"/>
      <c r="L155" s="20"/>
      <c r="M155" s="20"/>
      <c r="N155" s="20"/>
      <c r="O155" s="20"/>
      <c r="P155" s="20"/>
      <c r="Q155" s="20"/>
      <c r="R155" s="20"/>
      <c r="S155" s="31">
        <f t="shared" si="28"/>
        <v>0</v>
      </c>
      <c r="T155" s="31"/>
      <c r="U155" s="31"/>
      <c r="V155" s="31"/>
    </row>
    <row r="156" ht="20.1" customHeight="1" spans="1:22">
      <c r="A156" s="21"/>
      <c r="B156" s="22" t="s">
        <v>541</v>
      </c>
      <c r="C156" s="22" t="s">
        <v>541</v>
      </c>
      <c r="D156" s="23" t="s">
        <v>513</v>
      </c>
      <c r="E156" s="18">
        <v>1</v>
      </c>
      <c r="F156" s="24"/>
      <c r="G156" s="25" t="s">
        <v>92</v>
      </c>
      <c r="H156" s="20">
        <f t="shared" si="26"/>
        <v>3.36</v>
      </c>
      <c r="I156" s="31">
        <f t="shared" si="27"/>
        <v>3.36</v>
      </c>
      <c r="J156" s="20">
        <v>3.36</v>
      </c>
      <c r="K156" s="20"/>
      <c r="L156" s="20"/>
      <c r="M156" s="20"/>
      <c r="N156" s="20"/>
      <c r="O156" s="20"/>
      <c r="P156" s="20"/>
      <c r="Q156" s="20"/>
      <c r="R156" s="20"/>
      <c r="S156" s="31">
        <f t="shared" si="28"/>
        <v>0</v>
      </c>
      <c r="T156" s="31"/>
      <c r="U156" s="31"/>
      <c r="V156" s="31"/>
    </row>
    <row r="157" ht="20.1" customHeight="1" spans="1:22">
      <c r="A157" s="21"/>
      <c r="B157" s="22" t="s">
        <v>561</v>
      </c>
      <c r="C157" s="22" t="s">
        <v>561</v>
      </c>
      <c r="D157" s="23" t="s">
        <v>507</v>
      </c>
      <c r="E157" s="18">
        <v>25</v>
      </c>
      <c r="F157" s="24"/>
      <c r="G157" s="25" t="s">
        <v>92</v>
      </c>
      <c r="H157" s="20">
        <f t="shared" si="26"/>
        <v>32</v>
      </c>
      <c r="I157" s="31">
        <f t="shared" si="27"/>
        <v>32</v>
      </c>
      <c r="J157" s="20">
        <v>32</v>
      </c>
      <c r="K157" s="20"/>
      <c r="L157" s="20"/>
      <c r="M157" s="20"/>
      <c r="N157" s="20"/>
      <c r="O157" s="20"/>
      <c r="P157" s="20"/>
      <c r="Q157" s="20"/>
      <c r="R157" s="20"/>
      <c r="S157" s="31">
        <f t="shared" si="28"/>
        <v>0</v>
      </c>
      <c r="T157" s="31"/>
      <c r="U157" s="31"/>
      <c r="V157" s="31"/>
    </row>
    <row r="158" ht="20.1" customHeight="1" spans="1:22">
      <c r="A158" s="21"/>
      <c r="B158" s="22" t="s">
        <v>562</v>
      </c>
      <c r="C158" s="22" t="s">
        <v>562</v>
      </c>
      <c r="D158" s="23" t="s">
        <v>513</v>
      </c>
      <c r="E158" s="18">
        <v>25</v>
      </c>
      <c r="F158" s="24"/>
      <c r="G158" s="25" t="s">
        <v>92</v>
      </c>
      <c r="H158" s="20">
        <f t="shared" si="26"/>
        <v>6.25</v>
      </c>
      <c r="I158" s="31">
        <f t="shared" si="27"/>
        <v>6.25</v>
      </c>
      <c r="J158" s="20">
        <v>6.25</v>
      </c>
      <c r="K158" s="20"/>
      <c r="L158" s="20"/>
      <c r="M158" s="20"/>
      <c r="N158" s="20"/>
      <c r="O158" s="20"/>
      <c r="P158" s="20"/>
      <c r="Q158" s="20"/>
      <c r="R158" s="20"/>
      <c r="S158" s="31">
        <f t="shared" si="28"/>
        <v>0</v>
      </c>
      <c r="T158" s="31"/>
      <c r="U158" s="31"/>
      <c r="V158" s="31"/>
    </row>
    <row r="159" ht="20.1" customHeight="1" spans="1:22">
      <c r="A159" s="21"/>
      <c r="B159" s="22" t="s">
        <v>556</v>
      </c>
      <c r="C159" s="22" t="s">
        <v>556</v>
      </c>
      <c r="D159" s="23" t="s">
        <v>513</v>
      </c>
      <c r="E159" s="18">
        <v>20</v>
      </c>
      <c r="F159" s="24"/>
      <c r="G159" s="25" t="s">
        <v>92</v>
      </c>
      <c r="H159" s="20">
        <f t="shared" si="26"/>
        <v>68.3</v>
      </c>
      <c r="I159" s="31">
        <f t="shared" si="27"/>
        <v>68.3</v>
      </c>
      <c r="J159" s="20">
        <v>68.3</v>
      </c>
      <c r="K159" s="20"/>
      <c r="L159" s="20"/>
      <c r="M159" s="20"/>
      <c r="N159" s="20"/>
      <c r="O159" s="20"/>
      <c r="P159" s="20"/>
      <c r="Q159" s="20"/>
      <c r="R159" s="20"/>
      <c r="S159" s="31">
        <f t="shared" si="28"/>
        <v>0</v>
      </c>
      <c r="T159" s="31"/>
      <c r="U159" s="31"/>
      <c r="V159" s="31"/>
    </row>
    <row r="160" ht="20.1" customHeight="1" spans="1:22">
      <c r="A160" s="21"/>
      <c r="B160" s="22" t="s">
        <v>576</v>
      </c>
      <c r="C160" s="22" t="s">
        <v>576</v>
      </c>
      <c r="D160" s="23" t="s">
        <v>513</v>
      </c>
      <c r="E160" s="18">
        <v>1</v>
      </c>
      <c r="F160" s="24"/>
      <c r="G160" s="25" t="s">
        <v>92</v>
      </c>
      <c r="H160" s="20">
        <f t="shared" si="26"/>
        <v>10</v>
      </c>
      <c r="I160" s="31">
        <f t="shared" si="27"/>
        <v>10</v>
      </c>
      <c r="J160" s="20">
        <v>10</v>
      </c>
      <c r="K160" s="20"/>
      <c r="L160" s="20"/>
      <c r="M160" s="20"/>
      <c r="N160" s="20"/>
      <c r="O160" s="20"/>
      <c r="P160" s="20"/>
      <c r="Q160" s="20"/>
      <c r="R160" s="20"/>
      <c r="S160" s="31">
        <f t="shared" si="28"/>
        <v>0</v>
      </c>
      <c r="T160" s="31"/>
      <c r="U160" s="31"/>
      <c r="V160" s="31"/>
    </row>
    <row r="161" ht="20.1" customHeight="1" spans="1:22">
      <c r="A161" s="16" t="s">
        <v>577</v>
      </c>
      <c r="B161" s="17"/>
      <c r="C161" s="17"/>
      <c r="D161" s="11"/>
      <c r="E161" s="26">
        <f>SUM(E162:E174)</f>
        <v>1268</v>
      </c>
      <c r="F161" s="19"/>
      <c r="G161" s="11"/>
      <c r="H161" s="20">
        <f>SUM(H162:H174)</f>
        <v>108.57</v>
      </c>
      <c r="I161" s="20">
        <f t="shared" ref="I161:V161" si="30">SUM(I162:I174)</f>
        <v>108.57</v>
      </c>
      <c r="J161" s="20">
        <f t="shared" si="30"/>
        <v>108.57</v>
      </c>
      <c r="K161" s="20">
        <f t="shared" si="30"/>
        <v>0</v>
      </c>
      <c r="L161" s="20">
        <f t="shared" si="30"/>
        <v>0</v>
      </c>
      <c r="M161" s="20">
        <f t="shared" si="30"/>
        <v>0</v>
      </c>
      <c r="N161" s="20">
        <f t="shared" si="30"/>
        <v>0</v>
      </c>
      <c r="O161" s="20">
        <f t="shared" si="30"/>
        <v>0</v>
      </c>
      <c r="P161" s="20">
        <f t="shared" si="30"/>
        <v>0</v>
      </c>
      <c r="Q161" s="20">
        <f t="shared" si="30"/>
        <v>0</v>
      </c>
      <c r="R161" s="20">
        <f t="shared" si="30"/>
        <v>0</v>
      </c>
      <c r="S161" s="20">
        <f t="shared" si="30"/>
        <v>0</v>
      </c>
      <c r="T161" s="20">
        <f t="shared" si="30"/>
        <v>0</v>
      </c>
      <c r="U161" s="20">
        <f t="shared" si="30"/>
        <v>0</v>
      </c>
      <c r="V161" s="20">
        <f t="shared" si="30"/>
        <v>0</v>
      </c>
    </row>
    <row r="162" ht="20.1" customHeight="1" spans="1:22">
      <c r="A162" s="21"/>
      <c r="B162" s="22" t="s">
        <v>543</v>
      </c>
      <c r="C162" s="22" t="s">
        <v>543</v>
      </c>
      <c r="D162" s="23" t="s">
        <v>507</v>
      </c>
      <c r="E162" s="18">
        <v>60</v>
      </c>
      <c r="F162" s="21"/>
      <c r="G162" s="25" t="s">
        <v>92</v>
      </c>
      <c r="H162" s="20">
        <f t="shared" si="26"/>
        <v>30</v>
      </c>
      <c r="I162" s="31">
        <f t="shared" si="27"/>
        <v>30</v>
      </c>
      <c r="J162" s="20">
        <v>30</v>
      </c>
      <c r="K162" s="20"/>
      <c r="L162" s="20"/>
      <c r="M162" s="20"/>
      <c r="N162" s="20"/>
      <c r="O162" s="20"/>
      <c r="P162" s="20"/>
      <c r="Q162" s="20"/>
      <c r="R162" s="20"/>
      <c r="S162" s="31">
        <f t="shared" si="28"/>
        <v>0</v>
      </c>
      <c r="T162" s="31"/>
      <c r="U162" s="31"/>
      <c r="V162" s="31"/>
    </row>
    <row r="163" ht="20.1" customHeight="1" spans="1:22">
      <c r="A163" s="21"/>
      <c r="B163" s="22" t="s">
        <v>544</v>
      </c>
      <c r="C163" s="22" t="s">
        <v>544</v>
      </c>
      <c r="D163" s="11" t="s">
        <v>507</v>
      </c>
      <c r="E163" s="18">
        <v>20</v>
      </c>
      <c r="F163" s="24"/>
      <c r="G163" s="25" t="s">
        <v>92</v>
      </c>
      <c r="H163" s="20">
        <f t="shared" si="26"/>
        <v>2.86</v>
      </c>
      <c r="I163" s="31">
        <f t="shared" si="27"/>
        <v>2.86</v>
      </c>
      <c r="J163" s="20">
        <v>2.86</v>
      </c>
      <c r="K163" s="20"/>
      <c r="L163" s="20"/>
      <c r="M163" s="20"/>
      <c r="N163" s="20"/>
      <c r="O163" s="20"/>
      <c r="P163" s="20"/>
      <c r="Q163" s="20"/>
      <c r="R163" s="20"/>
      <c r="S163" s="31">
        <f t="shared" si="28"/>
        <v>0</v>
      </c>
      <c r="T163" s="31"/>
      <c r="U163" s="31"/>
      <c r="V163" s="31"/>
    </row>
    <row r="164" ht="20.1" customHeight="1" spans="1:22">
      <c r="A164" s="21"/>
      <c r="B164" s="22" t="s">
        <v>564</v>
      </c>
      <c r="C164" s="22" t="s">
        <v>564</v>
      </c>
      <c r="D164" s="23" t="s">
        <v>513</v>
      </c>
      <c r="E164" s="18">
        <v>2</v>
      </c>
      <c r="F164" s="24"/>
      <c r="G164" s="25" t="s">
        <v>92</v>
      </c>
      <c r="H164" s="20">
        <f t="shared" si="26"/>
        <v>1.96</v>
      </c>
      <c r="I164" s="31">
        <f t="shared" si="27"/>
        <v>1.96</v>
      </c>
      <c r="J164" s="20">
        <v>1.96</v>
      </c>
      <c r="K164" s="20"/>
      <c r="L164" s="20"/>
      <c r="M164" s="20"/>
      <c r="N164" s="20"/>
      <c r="O164" s="20"/>
      <c r="P164" s="20"/>
      <c r="Q164" s="20"/>
      <c r="R164" s="20"/>
      <c r="S164" s="31">
        <f t="shared" si="28"/>
        <v>0</v>
      </c>
      <c r="T164" s="31"/>
      <c r="U164" s="31"/>
      <c r="V164" s="31"/>
    </row>
    <row r="165" ht="20.1" customHeight="1" spans="1:22">
      <c r="A165" s="21"/>
      <c r="B165" s="22" t="s">
        <v>578</v>
      </c>
      <c r="C165" s="22" t="s">
        <v>578</v>
      </c>
      <c r="D165" s="23" t="s">
        <v>507</v>
      </c>
      <c r="E165" s="18">
        <v>2</v>
      </c>
      <c r="F165" s="24"/>
      <c r="G165" s="25" t="s">
        <v>92</v>
      </c>
      <c r="H165" s="20">
        <f t="shared" si="26"/>
        <v>0.45</v>
      </c>
      <c r="I165" s="31">
        <f t="shared" si="27"/>
        <v>0.45</v>
      </c>
      <c r="J165" s="20">
        <v>0.45</v>
      </c>
      <c r="K165" s="20"/>
      <c r="L165" s="20"/>
      <c r="M165" s="20"/>
      <c r="N165" s="20"/>
      <c r="O165" s="20"/>
      <c r="P165" s="20"/>
      <c r="Q165" s="20"/>
      <c r="R165" s="20"/>
      <c r="S165" s="31">
        <f t="shared" si="28"/>
        <v>0</v>
      </c>
      <c r="T165" s="31"/>
      <c r="U165" s="31"/>
      <c r="V165" s="31"/>
    </row>
    <row r="166" ht="20.1" customHeight="1" spans="1:22">
      <c r="A166" s="21"/>
      <c r="B166" s="22" t="s">
        <v>546</v>
      </c>
      <c r="C166" s="22" t="s">
        <v>546</v>
      </c>
      <c r="D166" s="23" t="s">
        <v>507</v>
      </c>
      <c r="E166" s="18">
        <v>1131</v>
      </c>
      <c r="F166" s="24"/>
      <c r="G166" s="25" t="s">
        <v>92</v>
      </c>
      <c r="H166" s="20">
        <f t="shared" si="26"/>
        <v>1.92</v>
      </c>
      <c r="I166" s="31">
        <f t="shared" si="27"/>
        <v>1.92</v>
      </c>
      <c r="J166" s="20">
        <v>1.92</v>
      </c>
      <c r="K166" s="20"/>
      <c r="L166" s="20"/>
      <c r="M166" s="20"/>
      <c r="N166" s="20"/>
      <c r="O166" s="20"/>
      <c r="P166" s="20"/>
      <c r="Q166" s="20"/>
      <c r="R166" s="20"/>
      <c r="S166" s="31">
        <f t="shared" si="28"/>
        <v>0</v>
      </c>
      <c r="T166" s="31"/>
      <c r="U166" s="31"/>
      <c r="V166" s="31"/>
    </row>
    <row r="167" ht="20.1" customHeight="1" spans="1:22">
      <c r="A167" s="21"/>
      <c r="B167" s="22" t="s">
        <v>560</v>
      </c>
      <c r="C167" s="22" t="s">
        <v>560</v>
      </c>
      <c r="D167" s="23" t="s">
        <v>507</v>
      </c>
      <c r="E167" s="18">
        <v>14</v>
      </c>
      <c r="F167" s="24"/>
      <c r="G167" s="25" t="s">
        <v>92</v>
      </c>
      <c r="H167" s="20">
        <f t="shared" si="26"/>
        <v>1.5</v>
      </c>
      <c r="I167" s="31">
        <f t="shared" si="27"/>
        <v>1.5</v>
      </c>
      <c r="J167" s="20">
        <v>1.5</v>
      </c>
      <c r="K167" s="20"/>
      <c r="L167" s="20"/>
      <c r="M167" s="20"/>
      <c r="N167" s="20"/>
      <c r="O167" s="20"/>
      <c r="P167" s="20"/>
      <c r="Q167" s="20"/>
      <c r="R167" s="20"/>
      <c r="S167" s="31">
        <f t="shared" si="28"/>
        <v>0</v>
      </c>
      <c r="T167" s="31"/>
      <c r="U167" s="31"/>
      <c r="V167" s="31"/>
    </row>
    <row r="168" ht="20.1" customHeight="1" spans="1:22">
      <c r="A168" s="21"/>
      <c r="B168" s="22" t="s">
        <v>539</v>
      </c>
      <c r="C168" s="22" t="s">
        <v>539</v>
      </c>
      <c r="D168" s="23" t="s">
        <v>513</v>
      </c>
      <c r="E168" s="18">
        <v>14</v>
      </c>
      <c r="F168" s="24"/>
      <c r="G168" s="25" t="s">
        <v>92</v>
      </c>
      <c r="H168" s="20">
        <f t="shared" si="26"/>
        <v>25</v>
      </c>
      <c r="I168" s="31">
        <f t="shared" si="27"/>
        <v>25</v>
      </c>
      <c r="J168" s="20">
        <v>25</v>
      </c>
      <c r="K168" s="20"/>
      <c r="L168" s="20"/>
      <c r="M168" s="20"/>
      <c r="N168" s="20"/>
      <c r="O168" s="20"/>
      <c r="P168" s="20"/>
      <c r="Q168" s="20"/>
      <c r="R168" s="20"/>
      <c r="S168" s="31">
        <f t="shared" si="28"/>
        <v>0</v>
      </c>
      <c r="T168" s="31"/>
      <c r="U168" s="31"/>
      <c r="V168" s="31"/>
    </row>
    <row r="169" ht="20.1" customHeight="1" spans="1:22">
      <c r="A169" s="21"/>
      <c r="B169" s="22" t="s">
        <v>548</v>
      </c>
      <c r="C169" s="22" t="s">
        <v>548</v>
      </c>
      <c r="D169" s="23" t="s">
        <v>513</v>
      </c>
      <c r="E169" s="18">
        <v>10</v>
      </c>
      <c r="F169" s="24"/>
      <c r="G169" s="25" t="s">
        <v>92</v>
      </c>
      <c r="H169" s="20">
        <f t="shared" si="26"/>
        <v>30</v>
      </c>
      <c r="I169" s="31">
        <f t="shared" si="27"/>
        <v>30</v>
      </c>
      <c r="J169" s="20">
        <v>30</v>
      </c>
      <c r="K169" s="20"/>
      <c r="L169" s="20"/>
      <c r="M169" s="20"/>
      <c r="N169" s="20"/>
      <c r="O169" s="20"/>
      <c r="P169" s="20"/>
      <c r="Q169" s="20"/>
      <c r="R169" s="20"/>
      <c r="S169" s="31">
        <f t="shared" si="28"/>
        <v>0</v>
      </c>
      <c r="T169" s="31"/>
      <c r="U169" s="31"/>
      <c r="V169" s="31"/>
    </row>
    <row r="170" ht="20.1" customHeight="1" spans="1:22">
      <c r="A170" s="21"/>
      <c r="B170" s="22" t="s">
        <v>567</v>
      </c>
      <c r="C170" s="22" t="s">
        <v>567</v>
      </c>
      <c r="D170" s="23" t="s">
        <v>507</v>
      </c>
      <c r="E170" s="18">
        <v>1</v>
      </c>
      <c r="F170" s="24"/>
      <c r="G170" s="25" t="s">
        <v>92</v>
      </c>
      <c r="H170" s="20">
        <f t="shared" si="26"/>
        <v>1.43</v>
      </c>
      <c r="I170" s="31">
        <f t="shared" si="27"/>
        <v>1.43</v>
      </c>
      <c r="J170" s="20">
        <v>1.43</v>
      </c>
      <c r="K170" s="20"/>
      <c r="L170" s="20"/>
      <c r="M170" s="20"/>
      <c r="N170" s="20"/>
      <c r="O170" s="20"/>
      <c r="P170" s="20"/>
      <c r="Q170" s="20"/>
      <c r="R170" s="20"/>
      <c r="S170" s="31">
        <f t="shared" si="28"/>
        <v>0</v>
      </c>
      <c r="T170" s="31"/>
      <c r="U170" s="31"/>
      <c r="V170" s="31"/>
    </row>
    <row r="171" ht="20.1" customHeight="1" spans="1:22">
      <c r="A171" s="21"/>
      <c r="B171" s="22" t="s">
        <v>555</v>
      </c>
      <c r="C171" s="22" t="s">
        <v>555</v>
      </c>
      <c r="D171" s="23" t="s">
        <v>520</v>
      </c>
      <c r="E171" s="18">
        <v>11</v>
      </c>
      <c r="F171" s="24"/>
      <c r="G171" s="25" t="s">
        <v>92</v>
      </c>
      <c r="H171" s="20">
        <f t="shared" si="26"/>
        <v>0.95</v>
      </c>
      <c r="I171" s="31">
        <f t="shared" si="27"/>
        <v>0.95</v>
      </c>
      <c r="J171" s="20">
        <v>0.95</v>
      </c>
      <c r="K171" s="20"/>
      <c r="L171" s="20"/>
      <c r="M171" s="20"/>
      <c r="N171" s="20"/>
      <c r="O171" s="20"/>
      <c r="P171" s="20"/>
      <c r="Q171" s="20"/>
      <c r="R171" s="20"/>
      <c r="S171" s="31">
        <f t="shared" si="28"/>
        <v>0</v>
      </c>
      <c r="T171" s="31"/>
      <c r="U171" s="31"/>
      <c r="V171" s="31"/>
    </row>
    <row r="172" ht="20.1" customHeight="1" spans="1:22">
      <c r="A172" s="16"/>
      <c r="B172" s="17" t="s">
        <v>541</v>
      </c>
      <c r="C172" s="17" t="s">
        <v>541</v>
      </c>
      <c r="D172" s="23" t="s">
        <v>513</v>
      </c>
      <c r="E172" s="18">
        <v>1</v>
      </c>
      <c r="F172" s="19"/>
      <c r="G172" s="25" t="s">
        <v>92</v>
      </c>
      <c r="H172" s="20">
        <f t="shared" si="26"/>
        <v>1.5</v>
      </c>
      <c r="I172" s="31">
        <f t="shared" si="27"/>
        <v>1.5</v>
      </c>
      <c r="J172" s="20">
        <v>1.5</v>
      </c>
      <c r="K172" s="20"/>
      <c r="L172" s="20"/>
      <c r="M172" s="20"/>
      <c r="N172" s="20"/>
      <c r="O172" s="20"/>
      <c r="P172" s="20"/>
      <c r="Q172" s="20"/>
      <c r="R172" s="20"/>
      <c r="S172" s="31">
        <f t="shared" si="28"/>
        <v>0</v>
      </c>
      <c r="T172" s="31"/>
      <c r="U172" s="31"/>
      <c r="V172" s="31"/>
    </row>
    <row r="173" ht="20.1" customHeight="1" spans="1:22">
      <c r="A173" s="21"/>
      <c r="B173" s="22" t="s">
        <v>579</v>
      </c>
      <c r="C173" s="22" t="s">
        <v>579</v>
      </c>
      <c r="D173" s="23" t="s">
        <v>513</v>
      </c>
      <c r="E173" s="18">
        <v>1</v>
      </c>
      <c r="F173" s="21"/>
      <c r="G173" s="25" t="s">
        <v>92</v>
      </c>
      <c r="H173" s="20">
        <f t="shared" si="26"/>
        <v>1</v>
      </c>
      <c r="I173" s="31">
        <f t="shared" si="27"/>
        <v>1</v>
      </c>
      <c r="J173" s="20">
        <v>1</v>
      </c>
      <c r="K173" s="20"/>
      <c r="L173" s="20"/>
      <c r="M173" s="20"/>
      <c r="N173" s="20"/>
      <c r="O173" s="20"/>
      <c r="P173" s="20"/>
      <c r="Q173" s="20"/>
      <c r="R173" s="20"/>
      <c r="S173" s="31">
        <f t="shared" si="28"/>
        <v>0</v>
      </c>
      <c r="T173" s="31"/>
      <c r="U173" s="31"/>
      <c r="V173" s="31"/>
    </row>
    <row r="174" ht="20.1" customHeight="1" spans="1:22">
      <c r="A174" s="21"/>
      <c r="B174" s="22" t="s">
        <v>580</v>
      </c>
      <c r="C174" s="22" t="s">
        <v>580</v>
      </c>
      <c r="D174" s="23" t="s">
        <v>507</v>
      </c>
      <c r="E174" s="18">
        <v>1</v>
      </c>
      <c r="F174" s="24"/>
      <c r="G174" s="25" t="s">
        <v>92</v>
      </c>
      <c r="H174" s="20">
        <f t="shared" si="26"/>
        <v>10</v>
      </c>
      <c r="I174" s="31">
        <f t="shared" si="27"/>
        <v>10</v>
      </c>
      <c r="J174" s="20">
        <v>10</v>
      </c>
      <c r="K174" s="20"/>
      <c r="L174" s="20"/>
      <c r="M174" s="20"/>
      <c r="N174" s="20"/>
      <c r="O174" s="20"/>
      <c r="P174" s="20"/>
      <c r="Q174" s="20"/>
      <c r="R174" s="20"/>
      <c r="S174" s="31">
        <f t="shared" si="28"/>
        <v>0</v>
      </c>
      <c r="T174" s="31"/>
      <c r="U174" s="31"/>
      <c r="V174" s="31"/>
    </row>
    <row r="175" ht="20.1" customHeight="1" spans="1:22">
      <c r="A175" s="21" t="s">
        <v>581</v>
      </c>
      <c r="B175" s="22"/>
      <c r="C175" s="22"/>
      <c r="D175" s="23"/>
      <c r="E175" s="26">
        <f>SUM(E176:E183)</f>
        <v>247</v>
      </c>
      <c r="F175" s="24"/>
      <c r="G175" s="24"/>
      <c r="H175" s="20">
        <f>SUM(H176:H183)</f>
        <v>28.1</v>
      </c>
      <c r="I175" s="20">
        <f t="shared" ref="I175:V175" si="31">SUM(I176:I183)</f>
        <v>28.1</v>
      </c>
      <c r="J175" s="20">
        <f t="shared" si="31"/>
        <v>28.1</v>
      </c>
      <c r="K175" s="20">
        <f t="shared" si="31"/>
        <v>0</v>
      </c>
      <c r="L175" s="20">
        <f t="shared" si="31"/>
        <v>0</v>
      </c>
      <c r="M175" s="20">
        <f t="shared" si="31"/>
        <v>0</v>
      </c>
      <c r="N175" s="20">
        <f t="shared" si="31"/>
        <v>0</v>
      </c>
      <c r="O175" s="20">
        <f t="shared" si="31"/>
        <v>0</v>
      </c>
      <c r="P175" s="20">
        <f t="shared" si="31"/>
        <v>0</v>
      </c>
      <c r="Q175" s="20">
        <f t="shared" si="31"/>
        <v>0</v>
      </c>
      <c r="R175" s="20">
        <f t="shared" si="31"/>
        <v>0</v>
      </c>
      <c r="S175" s="20">
        <f t="shared" si="31"/>
        <v>0</v>
      </c>
      <c r="T175" s="20">
        <f t="shared" si="31"/>
        <v>0</v>
      </c>
      <c r="U175" s="20">
        <f t="shared" si="31"/>
        <v>0</v>
      </c>
      <c r="V175" s="20">
        <f t="shared" si="31"/>
        <v>0</v>
      </c>
    </row>
    <row r="176" ht="20.1" customHeight="1" spans="1:22">
      <c r="A176" s="21"/>
      <c r="B176" s="22" t="s">
        <v>543</v>
      </c>
      <c r="C176" s="22" t="s">
        <v>543</v>
      </c>
      <c r="D176" s="23" t="s">
        <v>507</v>
      </c>
      <c r="E176" s="18">
        <v>8</v>
      </c>
      <c r="F176" s="24"/>
      <c r="G176" s="25" t="s">
        <v>92</v>
      </c>
      <c r="H176" s="20">
        <f t="shared" si="26"/>
        <v>5.6</v>
      </c>
      <c r="I176" s="31">
        <f t="shared" si="27"/>
        <v>5.6</v>
      </c>
      <c r="J176" s="20">
        <v>5.6</v>
      </c>
      <c r="K176" s="20"/>
      <c r="L176" s="20"/>
      <c r="M176" s="20"/>
      <c r="N176" s="20"/>
      <c r="O176" s="20"/>
      <c r="P176" s="20"/>
      <c r="Q176" s="20"/>
      <c r="R176" s="20"/>
      <c r="S176" s="31">
        <f t="shared" si="28"/>
        <v>0</v>
      </c>
      <c r="T176" s="31"/>
      <c r="U176" s="31"/>
      <c r="V176" s="31"/>
    </row>
    <row r="177" ht="20.1" customHeight="1" spans="1:22">
      <c r="A177" s="21"/>
      <c r="B177" s="22" t="s">
        <v>544</v>
      </c>
      <c r="C177" s="22" t="s">
        <v>544</v>
      </c>
      <c r="D177" s="11" t="s">
        <v>507</v>
      </c>
      <c r="E177" s="18">
        <v>8</v>
      </c>
      <c r="F177" s="24"/>
      <c r="G177" s="25" t="s">
        <v>92</v>
      </c>
      <c r="H177" s="20">
        <f t="shared" si="26"/>
        <v>1.6</v>
      </c>
      <c r="I177" s="31">
        <f t="shared" si="27"/>
        <v>1.6</v>
      </c>
      <c r="J177" s="20">
        <v>1.6</v>
      </c>
      <c r="K177" s="20"/>
      <c r="L177" s="20"/>
      <c r="M177" s="20"/>
      <c r="N177" s="20"/>
      <c r="O177" s="20"/>
      <c r="P177" s="20"/>
      <c r="Q177" s="20"/>
      <c r="R177" s="20"/>
      <c r="S177" s="31">
        <f t="shared" si="28"/>
        <v>0</v>
      </c>
      <c r="T177" s="31"/>
      <c r="U177" s="31"/>
      <c r="V177" s="31"/>
    </row>
    <row r="178" ht="20.1" customHeight="1" spans="1:22">
      <c r="A178" s="21"/>
      <c r="B178" s="22" t="s">
        <v>545</v>
      </c>
      <c r="C178" s="22" t="s">
        <v>545</v>
      </c>
      <c r="D178" s="23" t="s">
        <v>507</v>
      </c>
      <c r="E178" s="18">
        <v>2</v>
      </c>
      <c r="F178" s="24"/>
      <c r="G178" s="25" t="s">
        <v>92</v>
      </c>
      <c r="H178" s="20">
        <f t="shared" si="26"/>
        <v>3.2</v>
      </c>
      <c r="I178" s="31">
        <f t="shared" si="27"/>
        <v>3.2</v>
      </c>
      <c r="J178" s="20">
        <v>3.2</v>
      </c>
      <c r="K178" s="20"/>
      <c r="L178" s="20"/>
      <c r="M178" s="20"/>
      <c r="N178" s="20"/>
      <c r="O178" s="20"/>
      <c r="P178" s="20"/>
      <c r="Q178" s="20"/>
      <c r="R178" s="20"/>
      <c r="S178" s="31">
        <f t="shared" si="28"/>
        <v>0</v>
      </c>
      <c r="T178" s="31"/>
      <c r="U178" s="31"/>
      <c r="V178" s="31"/>
    </row>
    <row r="179" ht="20.1" customHeight="1" spans="1:22">
      <c r="A179" s="21"/>
      <c r="B179" s="22" t="s">
        <v>539</v>
      </c>
      <c r="C179" s="22" t="s">
        <v>539</v>
      </c>
      <c r="D179" s="23" t="s">
        <v>513</v>
      </c>
      <c r="E179" s="18">
        <v>200</v>
      </c>
      <c r="F179" s="24"/>
      <c r="G179" s="25" t="s">
        <v>92</v>
      </c>
      <c r="H179" s="20">
        <f t="shared" si="26"/>
        <v>6</v>
      </c>
      <c r="I179" s="31">
        <f t="shared" si="27"/>
        <v>6</v>
      </c>
      <c r="J179" s="20">
        <v>6</v>
      </c>
      <c r="K179" s="20"/>
      <c r="L179" s="20"/>
      <c r="M179" s="20"/>
      <c r="N179" s="20"/>
      <c r="O179" s="20"/>
      <c r="P179" s="20"/>
      <c r="Q179" s="20"/>
      <c r="R179" s="20"/>
      <c r="S179" s="31">
        <f t="shared" si="28"/>
        <v>0</v>
      </c>
      <c r="T179" s="31"/>
      <c r="U179" s="31"/>
      <c r="V179" s="31"/>
    </row>
    <row r="180" ht="20.1" customHeight="1" spans="1:22">
      <c r="A180" s="21"/>
      <c r="B180" s="22" t="s">
        <v>548</v>
      </c>
      <c r="C180" s="22" t="s">
        <v>548</v>
      </c>
      <c r="D180" s="23" t="s">
        <v>513</v>
      </c>
      <c r="E180" s="18">
        <v>2</v>
      </c>
      <c r="F180" s="24"/>
      <c r="G180" s="25" t="s">
        <v>92</v>
      </c>
      <c r="H180" s="20">
        <f t="shared" si="26"/>
        <v>4.8</v>
      </c>
      <c r="I180" s="31">
        <f t="shared" si="27"/>
        <v>4.8</v>
      </c>
      <c r="J180" s="20">
        <v>4.8</v>
      </c>
      <c r="K180" s="20"/>
      <c r="L180" s="20"/>
      <c r="M180" s="20"/>
      <c r="N180" s="20"/>
      <c r="O180" s="20"/>
      <c r="P180" s="20"/>
      <c r="Q180" s="20"/>
      <c r="R180" s="20"/>
      <c r="S180" s="31">
        <f t="shared" si="28"/>
        <v>0</v>
      </c>
      <c r="T180" s="31"/>
      <c r="U180" s="31"/>
      <c r="V180" s="31"/>
    </row>
    <row r="181" ht="20.1" customHeight="1" spans="1:22">
      <c r="A181" s="21"/>
      <c r="B181" s="22" t="s">
        <v>555</v>
      </c>
      <c r="C181" s="22" t="s">
        <v>555</v>
      </c>
      <c r="D181" s="23" t="s">
        <v>520</v>
      </c>
      <c r="E181" s="18">
        <v>20</v>
      </c>
      <c r="F181" s="24"/>
      <c r="G181" s="25" t="s">
        <v>92</v>
      </c>
      <c r="H181" s="20">
        <f t="shared" si="26"/>
        <v>1.6</v>
      </c>
      <c r="I181" s="31">
        <f t="shared" si="27"/>
        <v>1.6</v>
      </c>
      <c r="J181" s="20">
        <v>1.6</v>
      </c>
      <c r="K181" s="20"/>
      <c r="L181" s="20"/>
      <c r="M181" s="20"/>
      <c r="N181" s="20"/>
      <c r="O181" s="20"/>
      <c r="P181" s="20"/>
      <c r="Q181" s="20"/>
      <c r="R181" s="20"/>
      <c r="S181" s="31">
        <f t="shared" si="28"/>
        <v>0</v>
      </c>
      <c r="T181" s="31"/>
      <c r="U181" s="31"/>
      <c r="V181" s="31"/>
    </row>
    <row r="182" ht="20.1" customHeight="1" spans="1:22">
      <c r="A182" s="21"/>
      <c r="B182" s="22" t="s">
        <v>541</v>
      </c>
      <c r="C182" s="22" t="s">
        <v>541</v>
      </c>
      <c r="D182" s="23" t="s">
        <v>513</v>
      </c>
      <c r="E182" s="18">
        <v>3</v>
      </c>
      <c r="F182" s="24"/>
      <c r="G182" s="25" t="s">
        <v>92</v>
      </c>
      <c r="H182" s="20">
        <f t="shared" si="26"/>
        <v>4.5</v>
      </c>
      <c r="I182" s="31">
        <f t="shared" si="27"/>
        <v>4.5</v>
      </c>
      <c r="J182" s="20">
        <v>4.5</v>
      </c>
      <c r="K182" s="20"/>
      <c r="L182" s="20"/>
      <c r="M182" s="20"/>
      <c r="N182" s="20"/>
      <c r="O182" s="20"/>
      <c r="P182" s="20"/>
      <c r="Q182" s="20"/>
      <c r="R182" s="20"/>
      <c r="S182" s="31">
        <f t="shared" si="28"/>
        <v>0</v>
      </c>
      <c r="T182" s="31"/>
      <c r="U182" s="31"/>
      <c r="V182" s="31"/>
    </row>
    <row r="183" ht="20.1" customHeight="1" spans="1:22">
      <c r="A183" s="21"/>
      <c r="B183" s="22" t="s">
        <v>556</v>
      </c>
      <c r="C183" s="22" t="s">
        <v>556</v>
      </c>
      <c r="D183" s="23" t="s">
        <v>513</v>
      </c>
      <c r="E183" s="18">
        <v>4</v>
      </c>
      <c r="F183" s="24"/>
      <c r="G183" s="25" t="s">
        <v>92</v>
      </c>
      <c r="H183" s="20">
        <f t="shared" si="26"/>
        <v>0.8</v>
      </c>
      <c r="I183" s="31">
        <f t="shared" si="27"/>
        <v>0.8</v>
      </c>
      <c r="J183" s="20">
        <v>0.8</v>
      </c>
      <c r="K183" s="20"/>
      <c r="L183" s="20"/>
      <c r="M183" s="20"/>
      <c r="N183" s="20"/>
      <c r="O183" s="20"/>
      <c r="P183" s="20"/>
      <c r="Q183" s="20"/>
      <c r="R183" s="20"/>
      <c r="S183" s="31">
        <f t="shared" si="28"/>
        <v>0</v>
      </c>
      <c r="T183" s="31"/>
      <c r="U183" s="31"/>
      <c r="V183" s="31"/>
    </row>
    <row r="184" ht="20.1" customHeight="1" spans="1:22">
      <c r="A184" s="21" t="s">
        <v>582</v>
      </c>
      <c r="B184" s="22"/>
      <c r="C184" s="22"/>
      <c r="D184" s="23"/>
      <c r="E184" s="26">
        <f>SUM(E185:E187)</f>
        <v>656</v>
      </c>
      <c r="F184" s="24"/>
      <c r="G184" s="24"/>
      <c r="H184" s="20">
        <f>SUM(H185:H187)</f>
        <v>128.45</v>
      </c>
      <c r="I184" s="20">
        <f t="shared" ref="I184:V184" si="32">SUM(I185:I187)</f>
        <v>128.45</v>
      </c>
      <c r="J184" s="20">
        <f t="shared" si="32"/>
        <v>128.45</v>
      </c>
      <c r="K184" s="20">
        <f t="shared" si="32"/>
        <v>0</v>
      </c>
      <c r="L184" s="20">
        <f t="shared" si="32"/>
        <v>0</v>
      </c>
      <c r="M184" s="20">
        <f t="shared" si="32"/>
        <v>0</v>
      </c>
      <c r="N184" s="20">
        <f t="shared" si="32"/>
        <v>0</v>
      </c>
      <c r="O184" s="20">
        <f t="shared" si="32"/>
        <v>0</v>
      </c>
      <c r="P184" s="20">
        <f t="shared" si="32"/>
        <v>0</v>
      </c>
      <c r="Q184" s="20">
        <f t="shared" si="32"/>
        <v>0</v>
      </c>
      <c r="R184" s="20">
        <f t="shared" si="32"/>
        <v>0</v>
      </c>
      <c r="S184" s="20">
        <f t="shared" si="32"/>
        <v>0</v>
      </c>
      <c r="T184" s="20">
        <f t="shared" si="32"/>
        <v>0</v>
      </c>
      <c r="U184" s="20">
        <f t="shared" si="32"/>
        <v>0</v>
      </c>
      <c r="V184" s="20">
        <f t="shared" si="32"/>
        <v>0</v>
      </c>
    </row>
    <row r="185" ht="20.1" customHeight="1" spans="1:22">
      <c r="A185" s="21"/>
      <c r="B185" s="22" t="s">
        <v>543</v>
      </c>
      <c r="C185" s="22" t="s">
        <v>543</v>
      </c>
      <c r="D185" s="23" t="s">
        <v>507</v>
      </c>
      <c r="E185" s="18">
        <v>30</v>
      </c>
      <c r="F185" s="24"/>
      <c r="G185" s="25" t="s">
        <v>92</v>
      </c>
      <c r="H185" s="20">
        <f t="shared" si="26"/>
        <v>16.5</v>
      </c>
      <c r="I185" s="31">
        <f t="shared" si="27"/>
        <v>16.5</v>
      </c>
      <c r="J185" s="20">
        <v>16.5</v>
      </c>
      <c r="K185" s="20"/>
      <c r="L185" s="20"/>
      <c r="M185" s="20"/>
      <c r="N185" s="20"/>
      <c r="O185" s="20"/>
      <c r="P185" s="20"/>
      <c r="Q185" s="20"/>
      <c r="R185" s="20"/>
      <c r="S185" s="31">
        <f t="shared" si="28"/>
        <v>0</v>
      </c>
      <c r="T185" s="31"/>
      <c r="U185" s="31"/>
      <c r="V185" s="31"/>
    </row>
    <row r="186" ht="20.1" customHeight="1" spans="1:22">
      <c r="A186" s="21"/>
      <c r="B186" s="22" t="s">
        <v>546</v>
      </c>
      <c r="C186" s="22" t="s">
        <v>546</v>
      </c>
      <c r="D186" s="23" t="s">
        <v>507</v>
      </c>
      <c r="E186" s="18">
        <v>18</v>
      </c>
      <c r="F186" s="24"/>
      <c r="G186" s="25" t="s">
        <v>92</v>
      </c>
      <c r="H186" s="20">
        <f t="shared" si="26"/>
        <v>42.45</v>
      </c>
      <c r="I186" s="31">
        <f t="shared" si="27"/>
        <v>42.45</v>
      </c>
      <c r="J186" s="20">
        <v>42.45</v>
      </c>
      <c r="K186" s="20"/>
      <c r="L186" s="20"/>
      <c r="M186" s="20"/>
      <c r="N186" s="20"/>
      <c r="O186" s="20"/>
      <c r="P186" s="20"/>
      <c r="Q186" s="20"/>
      <c r="R186" s="20"/>
      <c r="S186" s="31">
        <f t="shared" si="28"/>
        <v>0</v>
      </c>
      <c r="T186" s="31"/>
      <c r="U186" s="31"/>
      <c r="V186" s="31"/>
    </row>
    <row r="187" ht="20.1" customHeight="1" spans="1:22">
      <c r="A187" s="21"/>
      <c r="B187" s="22" t="s">
        <v>539</v>
      </c>
      <c r="C187" s="22" t="s">
        <v>539</v>
      </c>
      <c r="D187" s="23" t="s">
        <v>513</v>
      </c>
      <c r="E187" s="18">
        <v>608</v>
      </c>
      <c r="F187" s="24"/>
      <c r="G187" s="25" t="s">
        <v>92</v>
      </c>
      <c r="H187" s="20">
        <f t="shared" si="26"/>
        <v>69.5</v>
      </c>
      <c r="I187" s="31">
        <f t="shared" si="27"/>
        <v>69.5</v>
      </c>
      <c r="J187" s="20">
        <v>69.5</v>
      </c>
      <c r="K187" s="20"/>
      <c r="L187" s="20"/>
      <c r="M187" s="20"/>
      <c r="N187" s="20"/>
      <c r="O187" s="20"/>
      <c r="P187" s="20"/>
      <c r="Q187" s="20"/>
      <c r="R187" s="20"/>
      <c r="S187" s="31">
        <f t="shared" si="28"/>
        <v>0</v>
      </c>
      <c r="T187" s="31"/>
      <c r="U187" s="31"/>
      <c r="V187" s="31"/>
    </row>
    <row r="188" ht="20.1" customHeight="1" spans="1:22">
      <c r="A188" s="21" t="s">
        <v>583</v>
      </c>
      <c r="B188" s="22"/>
      <c r="C188" s="22"/>
      <c r="D188" s="23"/>
      <c r="E188" s="26">
        <f>SUM(E189:E190)</f>
        <v>25</v>
      </c>
      <c r="F188" s="24"/>
      <c r="G188" s="24"/>
      <c r="H188" s="20">
        <f>SUM(H189:H190)</f>
        <v>12</v>
      </c>
      <c r="I188" s="20">
        <f t="shared" ref="I188:V188" si="33">SUM(I189:I190)</f>
        <v>12</v>
      </c>
      <c r="J188" s="20">
        <f t="shared" si="33"/>
        <v>12</v>
      </c>
      <c r="K188" s="20">
        <f t="shared" si="33"/>
        <v>0</v>
      </c>
      <c r="L188" s="20">
        <f t="shared" si="33"/>
        <v>0</v>
      </c>
      <c r="M188" s="20">
        <f t="shared" si="33"/>
        <v>0</v>
      </c>
      <c r="N188" s="20">
        <f t="shared" si="33"/>
        <v>0</v>
      </c>
      <c r="O188" s="20">
        <f t="shared" si="33"/>
        <v>0</v>
      </c>
      <c r="P188" s="20">
        <f t="shared" si="33"/>
        <v>0</v>
      </c>
      <c r="Q188" s="20">
        <f t="shared" si="33"/>
        <v>0</v>
      </c>
      <c r="R188" s="20">
        <f t="shared" si="33"/>
        <v>0</v>
      </c>
      <c r="S188" s="20">
        <f t="shared" si="33"/>
        <v>0</v>
      </c>
      <c r="T188" s="20">
        <f t="shared" si="33"/>
        <v>0</v>
      </c>
      <c r="U188" s="20">
        <f t="shared" si="33"/>
        <v>0</v>
      </c>
      <c r="V188" s="20">
        <f t="shared" si="33"/>
        <v>0</v>
      </c>
    </row>
    <row r="189" ht="20.1" customHeight="1" spans="1:22">
      <c r="A189" s="21"/>
      <c r="B189" s="22" t="s">
        <v>543</v>
      </c>
      <c r="C189" s="22" t="s">
        <v>543</v>
      </c>
      <c r="D189" s="23" t="s">
        <v>507</v>
      </c>
      <c r="E189" s="18">
        <v>5</v>
      </c>
      <c r="F189" s="24"/>
      <c r="G189" s="25" t="s">
        <v>92</v>
      </c>
      <c r="H189" s="20">
        <f t="shared" si="26"/>
        <v>2</v>
      </c>
      <c r="I189" s="31">
        <f t="shared" si="27"/>
        <v>2</v>
      </c>
      <c r="J189" s="20">
        <v>2</v>
      </c>
      <c r="K189" s="20"/>
      <c r="L189" s="20"/>
      <c r="M189" s="20"/>
      <c r="N189" s="20"/>
      <c r="O189" s="20"/>
      <c r="P189" s="20"/>
      <c r="Q189" s="20"/>
      <c r="R189" s="20"/>
      <c r="S189" s="31">
        <f t="shared" si="28"/>
        <v>0</v>
      </c>
      <c r="T189" s="31"/>
      <c r="U189" s="31"/>
      <c r="V189" s="31"/>
    </row>
    <row r="190" ht="20.1" customHeight="1" spans="1:22">
      <c r="A190" s="16"/>
      <c r="B190" s="17" t="s">
        <v>539</v>
      </c>
      <c r="C190" s="17" t="s">
        <v>539</v>
      </c>
      <c r="D190" s="23" t="s">
        <v>513</v>
      </c>
      <c r="E190" s="18">
        <v>20</v>
      </c>
      <c r="F190" s="19"/>
      <c r="G190" s="25" t="s">
        <v>92</v>
      </c>
      <c r="H190" s="20">
        <f t="shared" si="26"/>
        <v>10</v>
      </c>
      <c r="I190" s="31">
        <f t="shared" si="27"/>
        <v>10</v>
      </c>
      <c r="J190" s="20">
        <v>10</v>
      </c>
      <c r="K190" s="20"/>
      <c r="L190" s="20"/>
      <c r="M190" s="20"/>
      <c r="N190" s="20"/>
      <c r="O190" s="20"/>
      <c r="P190" s="20"/>
      <c r="Q190" s="20"/>
      <c r="R190" s="20"/>
      <c r="S190" s="31">
        <f t="shared" si="28"/>
        <v>0</v>
      </c>
      <c r="T190" s="31"/>
      <c r="U190" s="31"/>
      <c r="V190" s="31"/>
    </row>
    <row r="191" ht="20.1" customHeight="1" spans="1:22">
      <c r="A191" s="21" t="s">
        <v>584</v>
      </c>
      <c r="B191" s="22"/>
      <c r="C191" s="22"/>
      <c r="D191" s="23"/>
      <c r="E191" s="26">
        <f>SUM(E192:E202)</f>
        <v>1414</v>
      </c>
      <c r="F191" s="21"/>
      <c r="G191" s="21"/>
      <c r="H191" s="20">
        <f>SUM(H192:H202)</f>
        <v>87.72</v>
      </c>
      <c r="I191" s="20">
        <f t="shared" ref="I191:V191" si="34">SUM(I192:I202)</f>
        <v>87.72</v>
      </c>
      <c r="J191" s="20">
        <f t="shared" si="34"/>
        <v>87.72</v>
      </c>
      <c r="K191" s="20">
        <f t="shared" si="34"/>
        <v>0</v>
      </c>
      <c r="L191" s="20">
        <f t="shared" si="34"/>
        <v>0</v>
      </c>
      <c r="M191" s="20">
        <f t="shared" si="34"/>
        <v>0</v>
      </c>
      <c r="N191" s="20">
        <f t="shared" si="34"/>
        <v>0</v>
      </c>
      <c r="O191" s="20">
        <f t="shared" si="34"/>
        <v>0</v>
      </c>
      <c r="P191" s="20">
        <f t="shared" si="34"/>
        <v>0</v>
      </c>
      <c r="Q191" s="20">
        <f t="shared" si="34"/>
        <v>0</v>
      </c>
      <c r="R191" s="20">
        <f t="shared" si="34"/>
        <v>0</v>
      </c>
      <c r="S191" s="20">
        <f t="shared" si="34"/>
        <v>0</v>
      </c>
      <c r="T191" s="20">
        <f t="shared" si="34"/>
        <v>0</v>
      </c>
      <c r="U191" s="20">
        <f t="shared" si="34"/>
        <v>0</v>
      </c>
      <c r="V191" s="20">
        <f t="shared" si="34"/>
        <v>0</v>
      </c>
    </row>
    <row r="192" ht="20.1" customHeight="1" spans="1:22">
      <c r="A192" s="21"/>
      <c r="B192" s="22" t="s">
        <v>543</v>
      </c>
      <c r="C192" s="22" t="s">
        <v>543</v>
      </c>
      <c r="D192" s="23" t="s">
        <v>507</v>
      </c>
      <c r="E192" s="18">
        <v>32</v>
      </c>
      <c r="F192" s="24"/>
      <c r="G192" s="25" t="s">
        <v>92</v>
      </c>
      <c r="H192" s="20">
        <f t="shared" si="26"/>
        <v>11.58</v>
      </c>
      <c r="I192" s="31">
        <f t="shared" si="27"/>
        <v>11.58</v>
      </c>
      <c r="J192" s="20">
        <v>11.58</v>
      </c>
      <c r="K192" s="20"/>
      <c r="L192" s="20"/>
      <c r="M192" s="20"/>
      <c r="N192" s="20"/>
      <c r="O192" s="20"/>
      <c r="P192" s="20"/>
      <c r="Q192" s="20"/>
      <c r="R192" s="20"/>
      <c r="S192" s="31">
        <f t="shared" si="28"/>
        <v>0</v>
      </c>
      <c r="T192" s="31"/>
      <c r="U192" s="31"/>
      <c r="V192" s="31"/>
    </row>
    <row r="193" ht="20.1" customHeight="1" spans="1:22">
      <c r="A193" s="21"/>
      <c r="B193" s="22" t="s">
        <v>544</v>
      </c>
      <c r="C193" s="22" t="s">
        <v>544</v>
      </c>
      <c r="D193" s="11" t="s">
        <v>507</v>
      </c>
      <c r="E193" s="18">
        <v>7</v>
      </c>
      <c r="F193" s="24"/>
      <c r="G193" s="25" t="s">
        <v>92</v>
      </c>
      <c r="H193" s="20">
        <f t="shared" si="26"/>
        <v>1.75</v>
      </c>
      <c r="I193" s="31">
        <f t="shared" si="27"/>
        <v>1.75</v>
      </c>
      <c r="J193" s="20">
        <v>1.75</v>
      </c>
      <c r="K193" s="20"/>
      <c r="L193" s="20"/>
      <c r="M193" s="20"/>
      <c r="N193" s="20"/>
      <c r="O193" s="20"/>
      <c r="P193" s="20"/>
      <c r="Q193" s="20"/>
      <c r="R193" s="20"/>
      <c r="S193" s="31">
        <f t="shared" si="28"/>
        <v>0</v>
      </c>
      <c r="T193" s="31"/>
      <c r="U193" s="31"/>
      <c r="V193" s="31"/>
    </row>
    <row r="194" ht="20.1" customHeight="1" spans="1:22">
      <c r="A194" s="21"/>
      <c r="B194" s="22" t="s">
        <v>545</v>
      </c>
      <c r="C194" s="22" t="s">
        <v>545</v>
      </c>
      <c r="D194" s="23" t="s">
        <v>507</v>
      </c>
      <c r="E194" s="18">
        <v>4</v>
      </c>
      <c r="F194" s="24"/>
      <c r="G194" s="25" t="s">
        <v>92</v>
      </c>
      <c r="H194" s="20">
        <f t="shared" si="26"/>
        <v>8.3</v>
      </c>
      <c r="I194" s="31">
        <f t="shared" si="27"/>
        <v>8.3</v>
      </c>
      <c r="J194" s="20">
        <v>8.3</v>
      </c>
      <c r="K194" s="20"/>
      <c r="L194" s="20"/>
      <c r="M194" s="20"/>
      <c r="N194" s="20"/>
      <c r="O194" s="20"/>
      <c r="P194" s="20"/>
      <c r="Q194" s="20"/>
      <c r="R194" s="20"/>
      <c r="S194" s="31">
        <f t="shared" si="28"/>
        <v>0</v>
      </c>
      <c r="T194" s="31"/>
      <c r="U194" s="31"/>
      <c r="V194" s="31"/>
    </row>
    <row r="195" ht="20.1" customHeight="1" spans="1:22">
      <c r="A195" s="21"/>
      <c r="B195" s="22" t="s">
        <v>539</v>
      </c>
      <c r="C195" s="22" t="s">
        <v>539</v>
      </c>
      <c r="D195" s="23" t="s">
        <v>513</v>
      </c>
      <c r="E195" s="18">
        <v>1063</v>
      </c>
      <c r="F195" s="24"/>
      <c r="G195" s="25" t="s">
        <v>92</v>
      </c>
      <c r="H195" s="20">
        <f t="shared" si="26"/>
        <v>24.02</v>
      </c>
      <c r="I195" s="31">
        <f t="shared" si="27"/>
        <v>24.02</v>
      </c>
      <c r="J195" s="20">
        <v>24.02</v>
      </c>
      <c r="K195" s="20"/>
      <c r="L195" s="20"/>
      <c r="M195" s="20"/>
      <c r="N195" s="20"/>
      <c r="O195" s="20"/>
      <c r="P195" s="20"/>
      <c r="Q195" s="20"/>
      <c r="R195" s="20"/>
      <c r="S195" s="31">
        <f t="shared" si="28"/>
        <v>0</v>
      </c>
      <c r="T195" s="31"/>
      <c r="U195" s="31"/>
      <c r="V195" s="31"/>
    </row>
    <row r="196" ht="20.1" customHeight="1" spans="1:22">
      <c r="A196" s="21"/>
      <c r="B196" s="22" t="s">
        <v>541</v>
      </c>
      <c r="C196" s="22" t="s">
        <v>541</v>
      </c>
      <c r="D196" s="23" t="s">
        <v>513</v>
      </c>
      <c r="E196" s="18">
        <v>4</v>
      </c>
      <c r="F196" s="24"/>
      <c r="G196" s="25" t="s">
        <v>92</v>
      </c>
      <c r="H196" s="20">
        <f t="shared" si="26"/>
        <v>15.1</v>
      </c>
      <c r="I196" s="31">
        <f t="shared" si="27"/>
        <v>15.1</v>
      </c>
      <c r="J196" s="20">
        <v>15.1</v>
      </c>
      <c r="K196" s="20"/>
      <c r="L196" s="20"/>
      <c r="M196" s="20"/>
      <c r="N196" s="20"/>
      <c r="O196" s="20"/>
      <c r="P196" s="20"/>
      <c r="Q196" s="20"/>
      <c r="R196" s="20"/>
      <c r="S196" s="31">
        <f t="shared" si="28"/>
        <v>0</v>
      </c>
      <c r="T196" s="31"/>
      <c r="U196" s="31"/>
      <c r="V196" s="31"/>
    </row>
    <row r="197" ht="20.1" customHeight="1" spans="1:22">
      <c r="A197" s="21"/>
      <c r="B197" s="22" t="s">
        <v>585</v>
      </c>
      <c r="C197" s="22" t="s">
        <v>585</v>
      </c>
      <c r="D197" s="23" t="s">
        <v>522</v>
      </c>
      <c r="E197" s="18">
        <v>1</v>
      </c>
      <c r="F197" s="24"/>
      <c r="G197" s="25" t="s">
        <v>92</v>
      </c>
      <c r="H197" s="20">
        <f t="shared" si="26"/>
        <v>11</v>
      </c>
      <c r="I197" s="31">
        <f t="shared" si="27"/>
        <v>11</v>
      </c>
      <c r="J197" s="20">
        <v>11</v>
      </c>
      <c r="K197" s="20"/>
      <c r="L197" s="20"/>
      <c r="M197" s="20"/>
      <c r="N197" s="20"/>
      <c r="O197" s="20"/>
      <c r="P197" s="20"/>
      <c r="Q197" s="20"/>
      <c r="R197" s="20"/>
      <c r="S197" s="31">
        <f t="shared" si="28"/>
        <v>0</v>
      </c>
      <c r="T197" s="31"/>
      <c r="U197" s="31"/>
      <c r="V197" s="31"/>
    </row>
    <row r="198" ht="20.1" customHeight="1" spans="1:22">
      <c r="A198" s="21"/>
      <c r="B198" s="22" t="s">
        <v>561</v>
      </c>
      <c r="C198" s="22" t="s">
        <v>561</v>
      </c>
      <c r="D198" s="23" t="s">
        <v>507</v>
      </c>
      <c r="E198" s="18">
        <v>201</v>
      </c>
      <c r="F198" s="24"/>
      <c r="G198" s="25" t="s">
        <v>92</v>
      </c>
      <c r="H198" s="20">
        <f t="shared" si="26"/>
        <v>2.6</v>
      </c>
      <c r="I198" s="31">
        <f t="shared" si="27"/>
        <v>2.6</v>
      </c>
      <c r="J198" s="20">
        <v>2.6</v>
      </c>
      <c r="K198" s="20"/>
      <c r="L198" s="20"/>
      <c r="M198" s="20"/>
      <c r="N198" s="20"/>
      <c r="O198" s="20"/>
      <c r="P198" s="20"/>
      <c r="Q198" s="20"/>
      <c r="R198" s="20"/>
      <c r="S198" s="31">
        <f t="shared" si="28"/>
        <v>0</v>
      </c>
      <c r="T198" s="31"/>
      <c r="U198" s="31"/>
      <c r="V198" s="31"/>
    </row>
    <row r="199" ht="20.1" customHeight="1" spans="1:22">
      <c r="A199" s="21"/>
      <c r="B199" s="22" t="s">
        <v>565</v>
      </c>
      <c r="C199" s="22" t="s">
        <v>565</v>
      </c>
      <c r="D199" s="23" t="s">
        <v>513</v>
      </c>
      <c r="E199" s="18">
        <v>2</v>
      </c>
      <c r="F199" s="24"/>
      <c r="G199" s="25" t="s">
        <v>92</v>
      </c>
      <c r="H199" s="20">
        <f t="shared" si="26"/>
        <v>2</v>
      </c>
      <c r="I199" s="31">
        <f t="shared" si="27"/>
        <v>2</v>
      </c>
      <c r="J199" s="20">
        <v>2</v>
      </c>
      <c r="K199" s="20"/>
      <c r="L199" s="20"/>
      <c r="M199" s="20"/>
      <c r="N199" s="20"/>
      <c r="O199" s="20"/>
      <c r="P199" s="20"/>
      <c r="Q199" s="20"/>
      <c r="R199" s="20"/>
      <c r="S199" s="31">
        <f t="shared" si="28"/>
        <v>0</v>
      </c>
      <c r="T199" s="31"/>
      <c r="U199" s="31"/>
      <c r="V199" s="31"/>
    </row>
    <row r="200" ht="20.1" customHeight="1" spans="1:22">
      <c r="A200" s="21"/>
      <c r="B200" s="22" t="s">
        <v>562</v>
      </c>
      <c r="C200" s="22" t="s">
        <v>562</v>
      </c>
      <c r="D200" s="23" t="s">
        <v>513</v>
      </c>
      <c r="E200" s="18">
        <v>94</v>
      </c>
      <c r="F200" s="24"/>
      <c r="G200" s="25" t="s">
        <v>92</v>
      </c>
      <c r="H200" s="20">
        <f t="shared" ref="H200:H220" si="35">I200+Q200+R200+S200</f>
        <v>8.67</v>
      </c>
      <c r="I200" s="31">
        <f t="shared" ref="I200:I220" si="36">SUM(J200:P200)</f>
        <v>8.67</v>
      </c>
      <c r="J200" s="20">
        <v>8.67</v>
      </c>
      <c r="K200" s="20"/>
      <c r="L200" s="20"/>
      <c r="M200" s="20"/>
      <c r="N200" s="20"/>
      <c r="O200" s="20"/>
      <c r="P200" s="20"/>
      <c r="Q200" s="20"/>
      <c r="R200" s="20"/>
      <c r="S200" s="31">
        <f t="shared" ref="S200:S220" si="37">SUM(T200:V200)</f>
        <v>0</v>
      </c>
      <c r="T200" s="31"/>
      <c r="U200" s="31"/>
      <c r="V200" s="31"/>
    </row>
    <row r="201" ht="20.1" customHeight="1" spans="1:22">
      <c r="A201" s="16"/>
      <c r="B201" s="17" t="s">
        <v>556</v>
      </c>
      <c r="C201" s="17" t="s">
        <v>556</v>
      </c>
      <c r="D201" s="23" t="s">
        <v>513</v>
      </c>
      <c r="E201" s="18">
        <v>5</v>
      </c>
      <c r="F201" s="19"/>
      <c r="G201" s="25" t="s">
        <v>92</v>
      </c>
      <c r="H201" s="20">
        <f t="shared" si="35"/>
        <v>1.7</v>
      </c>
      <c r="I201" s="31">
        <f t="shared" si="36"/>
        <v>1.7</v>
      </c>
      <c r="J201" s="20">
        <v>1.7</v>
      </c>
      <c r="K201" s="20"/>
      <c r="L201" s="20"/>
      <c r="M201" s="20"/>
      <c r="N201" s="20"/>
      <c r="O201" s="20"/>
      <c r="P201" s="20"/>
      <c r="Q201" s="20"/>
      <c r="R201" s="20"/>
      <c r="S201" s="31">
        <f t="shared" si="37"/>
        <v>0</v>
      </c>
      <c r="T201" s="31"/>
      <c r="U201" s="31"/>
      <c r="V201" s="31"/>
    </row>
    <row r="202" ht="20.1" customHeight="1" spans="1:22">
      <c r="A202" s="21"/>
      <c r="B202" s="22" t="s">
        <v>586</v>
      </c>
      <c r="C202" s="22" t="s">
        <v>586</v>
      </c>
      <c r="D202" s="23" t="s">
        <v>522</v>
      </c>
      <c r="E202" s="18">
        <v>1</v>
      </c>
      <c r="F202" s="21"/>
      <c r="G202" s="25" t="s">
        <v>92</v>
      </c>
      <c r="H202" s="20">
        <f t="shared" si="35"/>
        <v>1</v>
      </c>
      <c r="I202" s="31">
        <f t="shared" si="36"/>
        <v>1</v>
      </c>
      <c r="J202" s="20">
        <v>1</v>
      </c>
      <c r="K202" s="20"/>
      <c r="L202" s="20"/>
      <c r="M202" s="20"/>
      <c r="N202" s="20"/>
      <c r="O202" s="20"/>
      <c r="P202" s="20"/>
      <c r="Q202" s="20"/>
      <c r="R202" s="20"/>
      <c r="S202" s="31">
        <f t="shared" si="37"/>
        <v>0</v>
      </c>
      <c r="T202" s="31"/>
      <c r="U202" s="31"/>
      <c r="V202" s="31"/>
    </row>
    <row r="203" ht="20.1" customHeight="1" spans="1:22">
      <c r="A203" s="21" t="s">
        <v>587</v>
      </c>
      <c r="B203" s="22"/>
      <c r="C203" s="22"/>
      <c r="D203" s="23"/>
      <c r="E203" s="26">
        <f>SUM(E204:E212)</f>
        <v>673</v>
      </c>
      <c r="F203" s="24"/>
      <c r="G203" s="24"/>
      <c r="H203" s="20">
        <f>SUM(H204:H212)</f>
        <v>350</v>
      </c>
      <c r="I203" s="20">
        <f t="shared" ref="I203:V203" si="38">SUM(I204:I212)</f>
        <v>350</v>
      </c>
      <c r="J203" s="20">
        <f t="shared" si="38"/>
        <v>350</v>
      </c>
      <c r="K203" s="20">
        <f t="shared" si="38"/>
        <v>0</v>
      </c>
      <c r="L203" s="20">
        <f t="shared" si="38"/>
        <v>0</v>
      </c>
      <c r="M203" s="20">
        <f t="shared" si="38"/>
        <v>0</v>
      </c>
      <c r="N203" s="20">
        <f t="shared" si="38"/>
        <v>0</v>
      </c>
      <c r="O203" s="20">
        <f t="shared" si="38"/>
        <v>0</v>
      </c>
      <c r="P203" s="20">
        <f t="shared" si="38"/>
        <v>0</v>
      </c>
      <c r="Q203" s="20">
        <f t="shared" si="38"/>
        <v>0</v>
      </c>
      <c r="R203" s="20">
        <f t="shared" si="38"/>
        <v>0</v>
      </c>
      <c r="S203" s="20">
        <f t="shared" si="38"/>
        <v>0</v>
      </c>
      <c r="T203" s="20">
        <f t="shared" si="38"/>
        <v>0</v>
      </c>
      <c r="U203" s="20">
        <f t="shared" si="38"/>
        <v>0</v>
      </c>
      <c r="V203" s="20">
        <f t="shared" si="38"/>
        <v>0</v>
      </c>
    </row>
    <row r="204" ht="20.1" customHeight="1" spans="1:22">
      <c r="A204" s="21"/>
      <c r="B204" s="22" t="s">
        <v>506</v>
      </c>
      <c r="C204" s="22" t="s">
        <v>506</v>
      </c>
      <c r="D204" s="23" t="s">
        <v>507</v>
      </c>
      <c r="E204" s="18">
        <v>200</v>
      </c>
      <c r="F204" s="24"/>
      <c r="G204" s="25" t="s">
        <v>92</v>
      </c>
      <c r="H204" s="20">
        <f t="shared" si="35"/>
        <v>60</v>
      </c>
      <c r="I204" s="31">
        <f t="shared" si="36"/>
        <v>60</v>
      </c>
      <c r="J204" s="20">
        <v>60</v>
      </c>
      <c r="K204" s="20"/>
      <c r="L204" s="20"/>
      <c r="M204" s="20"/>
      <c r="N204" s="20"/>
      <c r="O204" s="20"/>
      <c r="P204" s="20"/>
      <c r="Q204" s="20"/>
      <c r="R204" s="20"/>
      <c r="S204" s="31">
        <f t="shared" si="37"/>
        <v>0</v>
      </c>
      <c r="T204" s="31"/>
      <c r="U204" s="31"/>
      <c r="V204" s="31"/>
    </row>
    <row r="205" ht="20.1" customHeight="1" spans="1:22">
      <c r="A205" s="21"/>
      <c r="B205" s="22" t="s">
        <v>516</v>
      </c>
      <c r="C205" s="22" t="s">
        <v>516</v>
      </c>
      <c r="D205" s="11" t="s">
        <v>507</v>
      </c>
      <c r="E205" s="18">
        <v>200</v>
      </c>
      <c r="F205" s="24"/>
      <c r="G205" s="25" t="s">
        <v>92</v>
      </c>
      <c r="H205" s="20">
        <f t="shared" si="35"/>
        <v>40</v>
      </c>
      <c r="I205" s="31">
        <f t="shared" si="36"/>
        <v>40</v>
      </c>
      <c r="J205" s="20">
        <v>40</v>
      </c>
      <c r="K205" s="20"/>
      <c r="L205" s="20"/>
      <c r="M205" s="20"/>
      <c r="N205" s="20"/>
      <c r="O205" s="20"/>
      <c r="P205" s="20"/>
      <c r="Q205" s="20"/>
      <c r="R205" s="20"/>
      <c r="S205" s="31">
        <f t="shared" si="37"/>
        <v>0</v>
      </c>
      <c r="T205" s="31"/>
      <c r="U205" s="31"/>
      <c r="V205" s="31"/>
    </row>
    <row r="206" ht="20.1" customHeight="1" spans="1:22">
      <c r="A206" s="21"/>
      <c r="B206" s="22" t="s">
        <v>528</v>
      </c>
      <c r="C206" s="22" t="s">
        <v>528</v>
      </c>
      <c r="D206" s="23" t="s">
        <v>507</v>
      </c>
      <c r="E206" s="18">
        <v>200</v>
      </c>
      <c r="F206" s="24"/>
      <c r="G206" s="25" t="s">
        <v>92</v>
      </c>
      <c r="H206" s="20">
        <f t="shared" si="35"/>
        <v>40</v>
      </c>
      <c r="I206" s="31">
        <f t="shared" si="36"/>
        <v>40</v>
      </c>
      <c r="J206" s="20">
        <v>40</v>
      </c>
      <c r="K206" s="20"/>
      <c r="L206" s="20"/>
      <c r="M206" s="20"/>
      <c r="N206" s="20"/>
      <c r="O206" s="20"/>
      <c r="P206" s="20"/>
      <c r="Q206" s="20"/>
      <c r="R206" s="20"/>
      <c r="S206" s="31">
        <f t="shared" si="37"/>
        <v>0</v>
      </c>
      <c r="T206" s="31"/>
      <c r="U206" s="31"/>
      <c r="V206" s="31"/>
    </row>
    <row r="207" ht="20.1" customHeight="1" spans="1:22">
      <c r="A207" s="21"/>
      <c r="B207" s="22" t="s">
        <v>511</v>
      </c>
      <c r="C207" s="22" t="s">
        <v>511</v>
      </c>
      <c r="D207" s="23" t="s">
        <v>507</v>
      </c>
      <c r="E207" s="18">
        <v>50</v>
      </c>
      <c r="F207" s="24"/>
      <c r="G207" s="25" t="s">
        <v>92</v>
      </c>
      <c r="H207" s="20">
        <f t="shared" si="35"/>
        <v>10</v>
      </c>
      <c r="I207" s="31">
        <f t="shared" si="36"/>
        <v>10</v>
      </c>
      <c r="J207" s="20">
        <v>10</v>
      </c>
      <c r="K207" s="20"/>
      <c r="L207" s="20"/>
      <c r="M207" s="20"/>
      <c r="N207" s="20"/>
      <c r="O207" s="20"/>
      <c r="P207" s="20"/>
      <c r="Q207" s="20"/>
      <c r="R207" s="20"/>
      <c r="S207" s="31">
        <f t="shared" si="37"/>
        <v>0</v>
      </c>
      <c r="T207" s="31"/>
      <c r="U207" s="31"/>
      <c r="V207" s="31"/>
    </row>
    <row r="208" ht="20.1" customHeight="1" spans="1:22">
      <c r="A208" s="21"/>
      <c r="B208" s="22" t="s">
        <v>512</v>
      </c>
      <c r="C208" s="22" t="s">
        <v>512</v>
      </c>
      <c r="D208" s="23" t="s">
        <v>513</v>
      </c>
      <c r="E208" s="18">
        <v>1</v>
      </c>
      <c r="F208" s="24"/>
      <c r="G208" s="25" t="s">
        <v>92</v>
      </c>
      <c r="H208" s="20">
        <f t="shared" si="35"/>
        <v>100</v>
      </c>
      <c r="I208" s="31">
        <f t="shared" si="36"/>
        <v>100</v>
      </c>
      <c r="J208" s="20">
        <v>100</v>
      </c>
      <c r="K208" s="20"/>
      <c r="L208" s="20"/>
      <c r="M208" s="20"/>
      <c r="N208" s="20"/>
      <c r="O208" s="20"/>
      <c r="P208" s="20"/>
      <c r="Q208" s="20"/>
      <c r="R208" s="20"/>
      <c r="S208" s="31">
        <f t="shared" si="37"/>
        <v>0</v>
      </c>
      <c r="T208" s="31"/>
      <c r="U208" s="31"/>
      <c r="V208" s="31"/>
    </row>
    <row r="209" ht="20.1" customHeight="1" spans="1:22">
      <c r="A209" s="21"/>
      <c r="B209" s="22" t="s">
        <v>514</v>
      </c>
      <c r="C209" s="22" t="s">
        <v>514</v>
      </c>
      <c r="D209" s="23" t="s">
        <v>513</v>
      </c>
      <c r="E209" s="18">
        <v>10</v>
      </c>
      <c r="F209" s="24"/>
      <c r="G209" s="25" t="s">
        <v>92</v>
      </c>
      <c r="H209" s="20">
        <f t="shared" si="35"/>
        <v>10</v>
      </c>
      <c r="I209" s="31">
        <f t="shared" si="36"/>
        <v>10</v>
      </c>
      <c r="J209" s="20">
        <v>10</v>
      </c>
      <c r="K209" s="20"/>
      <c r="L209" s="20"/>
      <c r="M209" s="20"/>
      <c r="N209" s="20"/>
      <c r="O209" s="20"/>
      <c r="P209" s="20"/>
      <c r="Q209" s="20"/>
      <c r="R209" s="20"/>
      <c r="S209" s="31">
        <f t="shared" si="37"/>
        <v>0</v>
      </c>
      <c r="T209" s="31"/>
      <c r="U209" s="31"/>
      <c r="V209" s="31"/>
    </row>
    <row r="210" ht="20.1" customHeight="1" spans="1:22">
      <c r="A210" s="21"/>
      <c r="B210" s="22" t="s">
        <v>523</v>
      </c>
      <c r="C210" s="22" t="s">
        <v>523</v>
      </c>
      <c r="D210" s="23" t="s">
        <v>507</v>
      </c>
      <c r="E210" s="18">
        <v>1</v>
      </c>
      <c r="F210" s="24"/>
      <c r="G210" s="25" t="s">
        <v>92</v>
      </c>
      <c r="H210" s="20">
        <f t="shared" si="35"/>
        <v>30</v>
      </c>
      <c r="I210" s="31">
        <f t="shared" si="36"/>
        <v>30</v>
      </c>
      <c r="J210" s="20">
        <v>30</v>
      </c>
      <c r="K210" s="20"/>
      <c r="L210" s="20"/>
      <c r="M210" s="20"/>
      <c r="N210" s="20"/>
      <c r="O210" s="20"/>
      <c r="P210" s="20"/>
      <c r="Q210" s="20"/>
      <c r="R210" s="20"/>
      <c r="S210" s="31">
        <f t="shared" si="37"/>
        <v>0</v>
      </c>
      <c r="T210" s="31"/>
      <c r="U210" s="31"/>
      <c r="V210" s="31"/>
    </row>
    <row r="211" ht="20.1" customHeight="1" spans="1:22">
      <c r="A211" s="21"/>
      <c r="B211" s="22" t="s">
        <v>588</v>
      </c>
      <c r="C211" s="22" t="s">
        <v>588</v>
      </c>
      <c r="D211" s="23" t="s">
        <v>513</v>
      </c>
      <c r="E211" s="18">
        <v>10</v>
      </c>
      <c r="F211" s="24"/>
      <c r="G211" s="25" t="s">
        <v>92</v>
      </c>
      <c r="H211" s="20">
        <f t="shared" si="35"/>
        <v>10</v>
      </c>
      <c r="I211" s="31">
        <f t="shared" si="36"/>
        <v>10</v>
      </c>
      <c r="J211" s="20">
        <v>10</v>
      </c>
      <c r="K211" s="20"/>
      <c r="L211" s="20"/>
      <c r="M211" s="20"/>
      <c r="N211" s="20"/>
      <c r="O211" s="20"/>
      <c r="P211" s="20"/>
      <c r="Q211" s="20"/>
      <c r="R211" s="20"/>
      <c r="S211" s="31">
        <f t="shared" si="37"/>
        <v>0</v>
      </c>
      <c r="T211" s="31"/>
      <c r="U211" s="31"/>
      <c r="V211" s="31"/>
    </row>
    <row r="212" ht="20.1" customHeight="1" spans="1:22">
      <c r="A212" s="16"/>
      <c r="B212" s="17" t="s">
        <v>589</v>
      </c>
      <c r="C212" s="17" t="s">
        <v>589</v>
      </c>
      <c r="D212" s="23" t="s">
        <v>551</v>
      </c>
      <c r="E212" s="18">
        <v>1</v>
      </c>
      <c r="F212" s="19"/>
      <c r="G212" s="25" t="s">
        <v>92</v>
      </c>
      <c r="H212" s="20">
        <f t="shared" si="35"/>
        <v>50</v>
      </c>
      <c r="I212" s="31">
        <f t="shared" si="36"/>
        <v>50</v>
      </c>
      <c r="J212" s="20">
        <v>50</v>
      </c>
      <c r="K212" s="20"/>
      <c r="L212" s="20"/>
      <c r="M212" s="20"/>
      <c r="N212" s="20"/>
      <c r="O212" s="20"/>
      <c r="P212" s="20"/>
      <c r="Q212" s="20"/>
      <c r="R212" s="20"/>
      <c r="S212" s="31">
        <f t="shared" si="37"/>
        <v>0</v>
      </c>
      <c r="T212" s="31"/>
      <c r="U212" s="31"/>
      <c r="V212" s="31"/>
    </row>
    <row r="213" ht="20.1" customHeight="1" spans="1:22">
      <c r="A213" s="21" t="s">
        <v>590</v>
      </c>
      <c r="B213" s="22"/>
      <c r="C213" s="22"/>
      <c r="D213" s="23"/>
      <c r="E213" s="26">
        <f>SUM(E214:E220)</f>
        <v>18</v>
      </c>
      <c r="F213" s="21"/>
      <c r="G213" s="21"/>
      <c r="H213" s="20">
        <f>SUM(H214:H220)</f>
        <v>9.8</v>
      </c>
      <c r="I213" s="20">
        <f t="shared" ref="I213:V213" si="39">SUM(I214:I220)</f>
        <v>9.8</v>
      </c>
      <c r="J213" s="20">
        <f t="shared" si="39"/>
        <v>9.8</v>
      </c>
      <c r="K213" s="20">
        <f t="shared" si="39"/>
        <v>0</v>
      </c>
      <c r="L213" s="20">
        <f t="shared" si="39"/>
        <v>0</v>
      </c>
      <c r="M213" s="20">
        <f t="shared" si="39"/>
        <v>0</v>
      </c>
      <c r="N213" s="20">
        <f t="shared" si="39"/>
        <v>0</v>
      </c>
      <c r="O213" s="20">
        <f t="shared" si="39"/>
        <v>0</v>
      </c>
      <c r="P213" s="20">
        <f t="shared" si="39"/>
        <v>0</v>
      </c>
      <c r="Q213" s="20">
        <f t="shared" si="39"/>
        <v>0</v>
      </c>
      <c r="R213" s="20">
        <f t="shared" si="39"/>
        <v>0</v>
      </c>
      <c r="S213" s="20">
        <f t="shared" si="39"/>
        <v>0</v>
      </c>
      <c r="T213" s="20">
        <f t="shared" si="39"/>
        <v>0</v>
      </c>
      <c r="U213" s="20">
        <f t="shared" si="39"/>
        <v>0</v>
      </c>
      <c r="V213" s="20">
        <f t="shared" si="39"/>
        <v>0</v>
      </c>
    </row>
    <row r="214" ht="20.1" customHeight="1" spans="1:22">
      <c r="A214" s="21"/>
      <c r="B214" s="22" t="s">
        <v>506</v>
      </c>
      <c r="C214" s="22" t="s">
        <v>506</v>
      </c>
      <c r="D214" s="23" t="s">
        <v>507</v>
      </c>
      <c r="E214" s="18">
        <v>2</v>
      </c>
      <c r="F214" s="24"/>
      <c r="G214" s="25" t="s">
        <v>92</v>
      </c>
      <c r="H214" s="20">
        <f t="shared" si="35"/>
        <v>1.2</v>
      </c>
      <c r="I214" s="31">
        <f t="shared" si="36"/>
        <v>1.2</v>
      </c>
      <c r="J214" s="20">
        <v>1.2</v>
      </c>
      <c r="K214" s="20"/>
      <c r="L214" s="20"/>
      <c r="M214" s="20"/>
      <c r="N214" s="20"/>
      <c r="O214" s="20"/>
      <c r="P214" s="20"/>
      <c r="Q214" s="20"/>
      <c r="R214" s="20"/>
      <c r="S214" s="31">
        <f t="shared" si="37"/>
        <v>0</v>
      </c>
      <c r="T214" s="31"/>
      <c r="U214" s="31"/>
      <c r="V214" s="31"/>
    </row>
    <row r="215" ht="20.1" customHeight="1" spans="1:22">
      <c r="A215" s="21"/>
      <c r="B215" s="22" t="s">
        <v>528</v>
      </c>
      <c r="C215" s="22" t="s">
        <v>528</v>
      </c>
      <c r="D215" s="23" t="s">
        <v>507</v>
      </c>
      <c r="E215" s="18">
        <v>2</v>
      </c>
      <c r="F215" s="24"/>
      <c r="G215" s="25" t="s">
        <v>92</v>
      </c>
      <c r="H215" s="20">
        <f t="shared" si="35"/>
        <v>1.2</v>
      </c>
      <c r="I215" s="31">
        <f t="shared" si="36"/>
        <v>1.2</v>
      </c>
      <c r="J215" s="20">
        <v>1.2</v>
      </c>
      <c r="K215" s="20"/>
      <c r="L215" s="20"/>
      <c r="M215" s="20"/>
      <c r="N215" s="20"/>
      <c r="O215" s="20"/>
      <c r="P215" s="20"/>
      <c r="Q215" s="20"/>
      <c r="R215" s="20"/>
      <c r="S215" s="31">
        <f t="shared" si="37"/>
        <v>0</v>
      </c>
      <c r="T215" s="31"/>
      <c r="U215" s="31"/>
      <c r="V215" s="31"/>
    </row>
    <row r="216" ht="20.1" customHeight="1" spans="1:22">
      <c r="A216" s="21"/>
      <c r="B216" s="22" t="s">
        <v>511</v>
      </c>
      <c r="C216" s="22" t="s">
        <v>511</v>
      </c>
      <c r="D216" s="23" t="s">
        <v>507</v>
      </c>
      <c r="E216" s="18">
        <v>2</v>
      </c>
      <c r="F216" s="24"/>
      <c r="G216" s="25" t="s">
        <v>92</v>
      </c>
      <c r="H216" s="20">
        <f t="shared" si="35"/>
        <v>3.5</v>
      </c>
      <c r="I216" s="31">
        <f t="shared" si="36"/>
        <v>3.5</v>
      </c>
      <c r="J216" s="20">
        <v>3.5</v>
      </c>
      <c r="K216" s="20"/>
      <c r="L216" s="20"/>
      <c r="M216" s="20"/>
      <c r="N216" s="20"/>
      <c r="O216" s="20"/>
      <c r="P216" s="20"/>
      <c r="Q216" s="20"/>
      <c r="R216" s="20"/>
      <c r="S216" s="31">
        <f t="shared" si="37"/>
        <v>0</v>
      </c>
      <c r="T216" s="31"/>
      <c r="U216" s="31"/>
      <c r="V216" s="31"/>
    </row>
    <row r="217" ht="20.1" customHeight="1" spans="1:22">
      <c r="A217" s="21"/>
      <c r="B217" s="22" t="s">
        <v>591</v>
      </c>
      <c r="C217" s="22" t="s">
        <v>591</v>
      </c>
      <c r="D217" s="23" t="s">
        <v>551</v>
      </c>
      <c r="E217" s="18">
        <v>2</v>
      </c>
      <c r="F217" s="24"/>
      <c r="G217" s="25" t="s">
        <v>92</v>
      </c>
      <c r="H217" s="20">
        <f t="shared" si="35"/>
        <v>0.6</v>
      </c>
      <c r="I217" s="31">
        <f t="shared" si="36"/>
        <v>0.6</v>
      </c>
      <c r="J217" s="20">
        <v>0.6</v>
      </c>
      <c r="K217" s="20"/>
      <c r="L217" s="20"/>
      <c r="M217" s="20"/>
      <c r="N217" s="20"/>
      <c r="O217" s="20"/>
      <c r="P217" s="20"/>
      <c r="Q217" s="20"/>
      <c r="R217" s="20"/>
      <c r="S217" s="31">
        <f t="shared" si="37"/>
        <v>0</v>
      </c>
      <c r="T217" s="31"/>
      <c r="U217" s="31"/>
      <c r="V217" s="31"/>
    </row>
    <row r="218" ht="20.1" customHeight="1" spans="1:22">
      <c r="A218" s="21"/>
      <c r="B218" s="22" t="s">
        <v>592</v>
      </c>
      <c r="C218" s="22" t="s">
        <v>592</v>
      </c>
      <c r="D218" s="23" t="s">
        <v>507</v>
      </c>
      <c r="E218" s="18">
        <v>1</v>
      </c>
      <c r="F218" s="24"/>
      <c r="G218" s="25" t="s">
        <v>92</v>
      </c>
      <c r="H218" s="20">
        <f t="shared" si="35"/>
        <v>2</v>
      </c>
      <c r="I218" s="31">
        <f t="shared" si="36"/>
        <v>2</v>
      </c>
      <c r="J218" s="20">
        <v>2</v>
      </c>
      <c r="K218" s="20"/>
      <c r="L218" s="20"/>
      <c r="M218" s="20"/>
      <c r="N218" s="20"/>
      <c r="O218" s="20"/>
      <c r="P218" s="20"/>
      <c r="Q218" s="20"/>
      <c r="R218" s="20"/>
      <c r="S218" s="31">
        <f t="shared" si="37"/>
        <v>0</v>
      </c>
      <c r="T218" s="31"/>
      <c r="U218" s="31"/>
      <c r="V218" s="31"/>
    </row>
    <row r="219" ht="20.1" customHeight="1" spans="1:22">
      <c r="A219" s="21"/>
      <c r="B219" s="22" t="s">
        <v>519</v>
      </c>
      <c r="C219" s="22" t="s">
        <v>519</v>
      </c>
      <c r="D219" s="23" t="s">
        <v>520</v>
      </c>
      <c r="E219" s="18">
        <v>5</v>
      </c>
      <c r="F219" s="24"/>
      <c r="G219" s="25" t="s">
        <v>92</v>
      </c>
      <c r="H219" s="20">
        <f t="shared" si="35"/>
        <v>0.5</v>
      </c>
      <c r="I219" s="31">
        <f t="shared" si="36"/>
        <v>0.5</v>
      </c>
      <c r="J219" s="20">
        <v>0.5</v>
      </c>
      <c r="K219" s="20"/>
      <c r="L219" s="20"/>
      <c r="M219" s="20"/>
      <c r="N219" s="20"/>
      <c r="O219" s="20"/>
      <c r="P219" s="20"/>
      <c r="Q219" s="20"/>
      <c r="R219" s="20"/>
      <c r="S219" s="31">
        <f t="shared" si="37"/>
        <v>0</v>
      </c>
      <c r="T219" s="31"/>
      <c r="U219" s="31"/>
      <c r="V219" s="31"/>
    </row>
    <row r="220" ht="20.1" customHeight="1" spans="1:22">
      <c r="A220" s="21"/>
      <c r="B220" s="22" t="s">
        <v>514</v>
      </c>
      <c r="C220" s="22" t="s">
        <v>514</v>
      </c>
      <c r="D220" s="23" t="s">
        <v>513</v>
      </c>
      <c r="E220" s="18">
        <v>4</v>
      </c>
      <c r="F220" s="24"/>
      <c r="G220" s="25" t="s">
        <v>92</v>
      </c>
      <c r="H220" s="20">
        <f t="shared" si="35"/>
        <v>0.8</v>
      </c>
      <c r="I220" s="31">
        <f t="shared" si="36"/>
        <v>0.8</v>
      </c>
      <c r="J220" s="20">
        <v>0.8</v>
      </c>
      <c r="K220" s="20"/>
      <c r="L220" s="20"/>
      <c r="M220" s="20"/>
      <c r="N220" s="20"/>
      <c r="O220" s="20"/>
      <c r="P220" s="20"/>
      <c r="Q220" s="20"/>
      <c r="R220" s="20"/>
      <c r="S220" s="31">
        <f t="shared" si="37"/>
        <v>0</v>
      </c>
      <c r="T220" s="31"/>
      <c r="U220" s="31"/>
      <c r="V220" s="31"/>
    </row>
  </sheetData>
  <autoFilter ref="B3:C220"/>
  <mergeCells count="14">
    <mergeCell ref="A1:V1"/>
    <mergeCell ref="H3:V3"/>
    <mergeCell ref="I4:P4"/>
    <mergeCell ref="S4:V4"/>
    <mergeCell ref="A3:A5"/>
    <mergeCell ref="B3:B5"/>
    <mergeCell ref="C3:C5"/>
    <mergeCell ref="D3:D5"/>
    <mergeCell ref="E3:E5"/>
    <mergeCell ref="F3:F5"/>
    <mergeCell ref="G3:G5"/>
    <mergeCell ref="H4:H5"/>
    <mergeCell ref="Q4:Q5"/>
    <mergeCell ref="R4:R5"/>
  </mergeCells>
  <printOptions horizontalCentered="1"/>
  <pageMargins left="0.747916666666667" right="0.747916666666667" top="0.786805555555556" bottom="0.786805555555556" header="0.511805555555556" footer="0.511805555555556"/>
  <pageSetup paperSize="9" scale="5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Zeros="0" workbookViewId="0">
      <selection activeCell="B8" sqref="B8"/>
    </sheetView>
  </sheetViews>
  <sheetFormatPr defaultColWidth="9" defaultRowHeight="13.5" outlineLevelCol="1"/>
  <cols>
    <col min="1" max="1" width="39.625" customWidth="1"/>
    <col min="2" max="2" width="41.125" customWidth="1"/>
  </cols>
  <sheetData>
    <row r="1" ht="30" customHeight="1" spans="1:2">
      <c r="A1" s="4" t="s">
        <v>40</v>
      </c>
      <c r="B1" s="4"/>
    </row>
    <row r="2" s="1" customFormat="1" ht="21" customHeight="1" spans="1:2">
      <c r="A2" s="5" t="s">
        <v>1</v>
      </c>
      <c r="B2" s="68" t="s">
        <v>41</v>
      </c>
    </row>
    <row r="3" s="1" customFormat="1" ht="22.5" customHeight="1" spans="1:2">
      <c r="A3" s="11" t="s">
        <v>5</v>
      </c>
      <c r="B3" s="11" t="s">
        <v>42</v>
      </c>
    </row>
    <row r="4" s="1" customFormat="1" ht="32.1" customHeight="1" spans="1:2">
      <c r="A4" s="154" t="s">
        <v>43</v>
      </c>
      <c r="B4" s="155">
        <v>170448.36</v>
      </c>
    </row>
    <row r="5" s="1" customFormat="1" ht="32.1" customHeight="1" spans="1:2">
      <c r="A5" s="156" t="s">
        <v>44</v>
      </c>
      <c r="B5" s="20">
        <v>0</v>
      </c>
    </row>
    <row r="6" s="1" customFormat="1" ht="32.1" customHeight="1" spans="1:2">
      <c r="A6" s="156" t="s">
        <v>45</v>
      </c>
      <c r="B6" s="20">
        <v>0</v>
      </c>
    </row>
    <row r="7" s="1" customFormat="1" ht="32.1" customHeight="1" spans="1:2">
      <c r="A7" s="156" t="s">
        <v>46</v>
      </c>
      <c r="B7" s="155"/>
    </row>
    <row r="8" s="1" customFormat="1" ht="32.1" customHeight="1" spans="1:2">
      <c r="A8" s="156" t="s">
        <v>47</v>
      </c>
      <c r="B8" s="20">
        <v>0</v>
      </c>
    </row>
    <row r="9" s="1" customFormat="1" ht="32.1" customHeight="1" spans="1:2">
      <c r="A9" s="156" t="s">
        <v>48</v>
      </c>
      <c r="B9" s="20">
        <v>0</v>
      </c>
    </row>
    <row r="10" s="1" customFormat="1" ht="32.1" customHeight="1" spans="1:2">
      <c r="A10" s="156" t="s">
        <v>49</v>
      </c>
      <c r="B10" s="155">
        <v>33809.94</v>
      </c>
    </row>
    <row r="11" s="1" customFormat="1" ht="32.1" customHeight="1" spans="1:2">
      <c r="A11" s="157"/>
      <c r="B11" s="20"/>
    </row>
    <row r="12" s="1" customFormat="1" ht="32.1" customHeight="1" spans="1:2">
      <c r="A12" s="71" t="s">
        <v>38</v>
      </c>
      <c r="B12" s="153">
        <f>SUM(B4:B11)</f>
        <v>204258.3</v>
      </c>
    </row>
  </sheetData>
  <mergeCells count="1">
    <mergeCell ref="A1:B1"/>
  </mergeCells>
  <printOptions horizontalCentered="1"/>
  <pageMargins left="0.786805555555556" right="0.786805555555556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8"/>
  <sheetViews>
    <sheetView showZeros="0" workbookViewId="0">
      <selection activeCell="B12" sqref="B12"/>
    </sheetView>
  </sheetViews>
  <sheetFormatPr defaultColWidth="8" defaultRowHeight="14.25" customHeight="1" outlineLevelCol="1"/>
  <cols>
    <col min="1" max="1" width="47.25" style="1" customWidth="1"/>
    <col min="2" max="2" width="41" style="1" customWidth="1"/>
    <col min="3" max="16382" width="8" style="1"/>
  </cols>
  <sheetData>
    <row r="1" s="1" customFormat="1" ht="35.25" customHeight="1" spans="1:2">
      <c r="A1" s="4" t="s">
        <v>50</v>
      </c>
      <c r="B1" s="4"/>
    </row>
    <row r="2" s="1" customFormat="1" ht="24" customHeight="1" spans="1:2">
      <c r="A2" s="5" t="s">
        <v>1</v>
      </c>
      <c r="B2" s="68" t="s">
        <v>2</v>
      </c>
    </row>
    <row r="3" s="1" customFormat="1" ht="27.95" customHeight="1" spans="1:2">
      <c r="A3" s="11" t="s">
        <v>7</v>
      </c>
      <c r="B3" s="11" t="s">
        <v>42</v>
      </c>
    </row>
    <row r="4" s="1" customFormat="1" ht="24" customHeight="1" spans="1:2">
      <c r="A4" s="151" t="s">
        <v>9</v>
      </c>
      <c r="B4" s="20">
        <v>0</v>
      </c>
    </row>
    <row r="5" s="1" customFormat="1" ht="24" customHeight="1" spans="1:2">
      <c r="A5" s="151" t="s">
        <v>11</v>
      </c>
      <c r="B5" s="20">
        <v>0</v>
      </c>
    </row>
    <row r="6" s="1" customFormat="1" ht="24" customHeight="1" spans="1:2">
      <c r="A6" s="151" t="s">
        <v>13</v>
      </c>
      <c r="B6" s="20">
        <v>0</v>
      </c>
    </row>
    <row r="7" s="1" customFormat="1" ht="24" customHeight="1" spans="1:2">
      <c r="A7" s="151" t="s">
        <v>15</v>
      </c>
      <c r="B7" s="20">
        <v>0</v>
      </c>
    </row>
    <row r="8" s="1" customFormat="1" ht="24" customHeight="1" spans="1:2">
      <c r="A8" s="151" t="s">
        <v>17</v>
      </c>
      <c r="B8" s="152">
        <v>163452.23</v>
      </c>
    </row>
    <row r="9" s="1" customFormat="1" ht="24" customHeight="1" spans="1:2">
      <c r="A9" s="151" t="s">
        <v>19</v>
      </c>
      <c r="B9" s="20">
        <v>0</v>
      </c>
    </row>
    <row r="10" s="1" customFormat="1" ht="24" customHeight="1" spans="1:2">
      <c r="A10" s="151" t="s">
        <v>21</v>
      </c>
      <c r="B10" s="20">
        <v>0</v>
      </c>
    </row>
    <row r="11" s="1" customFormat="1" ht="24" customHeight="1" spans="1:2">
      <c r="A11" s="151" t="s">
        <v>22</v>
      </c>
      <c r="B11" s="152">
        <v>24396.92</v>
      </c>
    </row>
    <row r="12" s="1" customFormat="1" ht="24" customHeight="1" spans="1:2">
      <c r="A12" s="151" t="s">
        <v>23</v>
      </c>
      <c r="B12" s="152">
        <v>7440.28</v>
      </c>
    </row>
    <row r="13" s="1" customFormat="1" ht="24" customHeight="1" spans="1:2">
      <c r="A13" s="151" t="s">
        <v>24</v>
      </c>
      <c r="B13" s="20">
        <v>0</v>
      </c>
    </row>
    <row r="14" s="1" customFormat="1" ht="24" customHeight="1" spans="1:2">
      <c r="A14" s="151" t="s">
        <v>25</v>
      </c>
      <c r="B14" s="20">
        <v>0</v>
      </c>
    </row>
    <row r="15" s="1" customFormat="1" ht="24" customHeight="1" spans="1:2">
      <c r="A15" s="151" t="s">
        <v>26</v>
      </c>
      <c r="B15" s="152">
        <v>21</v>
      </c>
    </row>
    <row r="16" s="1" customFormat="1" ht="24" customHeight="1" spans="1:2">
      <c r="A16" s="151" t="s">
        <v>27</v>
      </c>
      <c r="B16" s="20">
        <v>0</v>
      </c>
    </row>
    <row r="17" s="1" customFormat="1" ht="24" customHeight="1" spans="1:2">
      <c r="A17" s="150" t="s">
        <v>28</v>
      </c>
      <c r="B17" s="20">
        <v>0</v>
      </c>
    </row>
    <row r="18" s="1" customFormat="1" ht="24" customHeight="1" spans="1:2">
      <c r="A18" s="150" t="s">
        <v>29</v>
      </c>
      <c r="B18" s="20">
        <v>0</v>
      </c>
    </row>
    <row r="19" s="1" customFormat="1" ht="24" customHeight="1" spans="1:2">
      <c r="A19" s="150" t="s">
        <v>30</v>
      </c>
      <c r="B19" s="20">
        <v>0</v>
      </c>
    </row>
    <row r="20" s="1" customFormat="1" ht="24" customHeight="1" spans="1:2">
      <c r="A20" s="150" t="s">
        <v>31</v>
      </c>
      <c r="B20" s="20">
        <v>0</v>
      </c>
    </row>
    <row r="21" s="1" customFormat="1" ht="24" customHeight="1" spans="1:2">
      <c r="A21" s="150" t="s">
        <v>32</v>
      </c>
      <c r="B21" s="20">
        <v>0</v>
      </c>
    </row>
    <row r="22" s="1" customFormat="1" ht="24" customHeight="1" spans="1:2">
      <c r="A22" s="150" t="s">
        <v>33</v>
      </c>
      <c r="B22" s="152">
        <v>8890.87</v>
      </c>
    </row>
    <row r="23" s="1" customFormat="1" ht="24" customHeight="1" spans="1:2">
      <c r="A23" s="150" t="s">
        <v>34</v>
      </c>
      <c r="B23" s="20">
        <v>0</v>
      </c>
    </row>
    <row r="24" s="1" customFormat="1" ht="24" customHeight="1" spans="1:2">
      <c r="A24" s="150" t="s">
        <v>35</v>
      </c>
      <c r="B24" s="20">
        <v>0</v>
      </c>
    </row>
    <row r="25" s="1" customFormat="1" ht="24" customHeight="1" spans="1:2">
      <c r="A25" s="150" t="s">
        <v>36</v>
      </c>
      <c r="B25" s="20">
        <v>0</v>
      </c>
    </row>
    <row r="26" s="1" customFormat="1" ht="24" customHeight="1" spans="1:2">
      <c r="A26" s="150" t="s">
        <v>37</v>
      </c>
      <c r="B26" s="152">
        <v>57</v>
      </c>
    </row>
    <row r="27" s="1" customFormat="1" ht="23.25" customHeight="1" spans="1:2">
      <c r="A27" s="71" t="s">
        <v>39</v>
      </c>
      <c r="B27" s="153">
        <f>SUM(B4:B26)</f>
        <v>204258.3</v>
      </c>
    </row>
    <row r="28" s="1" customFormat="1" ht="29.25" customHeight="1"/>
  </sheetData>
  <mergeCells count="1">
    <mergeCell ref="A1:B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0"/>
  <sheetViews>
    <sheetView showGridLines="0" showZeros="0" workbookViewId="0">
      <selection activeCell="B11" sqref="B11"/>
    </sheetView>
  </sheetViews>
  <sheetFormatPr defaultColWidth="8" defaultRowHeight="14.25" customHeight="1" outlineLevelCol="3"/>
  <cols>
    <col min="1" max="1" width="35.5" style="36" customWidth="1"/>
    <col min="2" max="2" width="29.75" style="36" customWidth="1"/>
    <col min="3" max="3" width="42.5" style="36" customWidth="1"/>
    <col min="4" max="4" width="28.625" style="36" customWidth="1"/>
    <col min="5" max="16384" width="8" style="36"/>
  </cols>
  <sheetData>
    <row r="1" ht="32.25" customHeight="1" spans="1:4">
      <c r="A1" s="4" t="s">
        <v>51</v>
      </c>
      <c r="B1" s="4"/>
      <c r="C1" s="4"/>
      <c r="D1" s="4"/>
    </row>
    <row r="2" ht="15.95" customHeight="1" spans="1:4">
      <c r="A2" s="5" t="s">
        <v>1</v>
      </c>
      <c r="B2" s="147"/>
      <c r="C2" s="147"/>
      <c r="D2" s="68" t="s">
        <v>2</v>
      </c>
    </row>
    <row r="3" ht="15.95" customHeight="1" spans="1:4">
      <c r="A3" s="148" t="s">
        <v>3</v>
      </c>
      <c r="B3" s="148"/>
      <c r="C3" s="148" t="s">
        <v>4</v>
      </c>
      <c r="D3" s="148"/>
    </row>
    <row r="4" ht="15.95" customHeight="1" spans="1:4">
      <c r="A4" s="148" t="s">
        <v>5</v>
      </c>
      <c r="B4" s="149" t="s">
        <v>6</v>
      </c>
      <c r="C4" s="148" t="s">
        <v>52</v>
      </c>
      <c r="D4" s="149" t="s">
        <v>6</v>
      </c>
    </row>
    <row r="5" ht="15.95" customHeight="1" spans="1:4">
      <c r="A5" s="150" t="s">
        <v>53</v>
      </c>
      <c r="B5" s="20">
        <f>B6+B13+B14</f>
        <v>170448.36</v>
      </c>
      <c r="C5" s="21" t="s">
        <v>54</v>
      </c>
      <c r="D5" s="20">
        <f>SUM(D6:D28)</f>
        <v>204258.3</v>
      </c>
    </row>
    <row r="6" ht="15.95" customHeight="1" spans="1:4">
      <c r="A6" s="150" t="s">
        <v>55</v>
      </c>
      <c r="B6" s="20">
        <f>SUM(B7:B12)</f>
        <v>170448.36</v>
      </c>
      <c r="C6" s="151" t="s">
        <v>56</v>
      </c>
      <c r="D6" s="20">
        <v>0</v>
      </c>
    </row>
    <row r="7" ht="15.95" customHeight="1" spans="1:4">
      <c r="A7" s="150" t="s">
        <v>57</v>
      </c>
      <c r="B7" s="20">
        <v>167672.83</v>
      </c>
      <c r="C7" s="151" t="s">
        <v>58</v>
      </c>
      <c r="D7" s="20">
        <v>0</v>
      </c>
    </row>
    <row r="8" ht="15.95" customHeight="1" spans="1:4">
      <c r="A8" s="150" t="s">
        <v>59</v>
      </c>
      <c r="B8" s="20">
        <v>0</v>
      </c>
      <c r="C8" s="151" t="s">
        <v>60</v>
      </c>
      <c r="D8" s="20">
        <v>0</v>
      </c>
    </row>
    <row r="9" ht="15.95" customHeight="1" spans="1:4">
      <c r="A9" s="150" t="s">
        <v>61</v>
      </c>
      <c r="B9" s="20">
        <v>0</v>
      </c>
      <c r="C9" s="151" t="s">
        <v>62</v>
      </c>
      <c r="D9" s="20">
        <v>0</v>
      </c>
    </row>
    <row r="10" ht="15.95" customHeight="1" spans="1:4">
      <c r="A10" s="150" t="s">
        <v>63</v>
      </c>
      <c r="B10" s="20">
        <v>0</v>
      </c>
      <c r="C10" s="151" t="s">
        <v>64</v>
      </c>
      <c r="D10" s="152">
        <v>163452.23</v>
      </c>
    </row>
    <row r="11" ht="15.95" customHeight="1" spans="1:4">
      <c r="A11" s="150" t="s">
        <v>65</v>
      </c>
      <c r="B11" s="20">
        <v>2735.03</v>
      </c>
      <c r="C11" s="151" t="s">
        <v>66</v>
      </c>
      <c r="D11" s="20">
        <v>0</v>
      </c>
    </row>
    <row r="12" ht="15.95" customHeight="1" spans="1:4">
      <c r="A12" s="150" t="s">
        <v>67</v>
      </c>
      <c r="B12" s="20">
        <v>40.5</v>
      </c>
      <c r="C12" s="151" t="s">
        <v>68</v>
      </c>
      <c r="D12" s="20">
        <v>0</v>
      </c>
    </row>
    <row r="13" ht="15.95" customHeight="1" spans="1:4">
      <c r="A13" s="150" t="s">
        <v>69</v>
      </c>
      <c r="B13" s="31">
        <v>0</v>
      </c>
      <c r="C13" s="151" t="s">
        <v>70</v>
      </c>
      <c r="D13" s="152">
        <v>24396.92</v>
      </c>
    </row>
    <row r="14" ht="15.95" customHeight="1" spans="1:4">
      <c r="A14" s="150" t="s">
        <v>71</v>
      </c>
      <c r="B14" s="20">
        <v>0</v>
      </c>
      <c r="C14" s="151" t="s">
        <v>72</v>
      </c>
      <c r="D14" s="152">
        <v>7440.28</v>
      </c>
    </row>
    <row r="15" ht="15.95" customHeight="1" spans="1:4">
      <c r="A15" s="150" t="s">
        <v>73</v>
      </c>
      <c r="B15" s="20">
        <v>33809.94</v>
      </c>
      <c r="C15" s="151" t="s">
        <v>74</v>
      </c>
      <c r="D15" s="20">
        <v>0</v>
      </c>
    </row>
    <row r="16" ht="15.95" customHeight="1" spans="1:4">
      <c r="A16" s="150"/>
      <c r="B16" s="20"/>
      <c r="C16" s="151" t="s">
        <v>75</v>
      </c>
      <c r="D16" s="20">
        <v>0</v>
      </c>
    </row>
    <row r="17" ht="15.95" customHeight="1" spans="1:4">
      <c r="A17" s="150"/>
      <c r="B17" s="20"/>
      <c r="C17" s="151" t="s">
        <v>76</v>
      </c>
      <c r="D17" s="152">
        <v>21</v>
      </c>
    </row>
    <row r="18" ht="15.95" customHeight="1" spans="1:4">
      <c r="A18" s="150"/>
      <c r="B18" s="20"/>
      <c r="C18" s="151" t="s">
        <v>77</v>
      </c>
      <c r="D18" s="20">
        <v>0</v>
      </c>
    </row>
    <row r="19" ht="15.95" customHeight="1" spans="1:4">
      <c r="A19" s="150"/>
      <c r="B19" s="20"/>
      <c r="C19" s="150" t="s">
        <v>78</v>
      </c>
      <c r="D19" s="20">
        <v>0</v>
      </c>
    </row>
    <row r="20" ht="15.95" customHeight="1" spans="1:4">
      <c r="A20" s="150"/>
      <c r="B20" s="20"/>
      <c r="C20" s="150" t="s">
        <v>79</v>
      </c>
      <c r="D20" s="20">
        <v>0</v>
      </c>
    </row>
    <row r="21" ht="15.95" customHeight="1" spans="1:4">
      <c r="A21" s="150"/>
      <c r="B21" s="20"/>
      <c r="C21" s="150" t="s">
        <v>80</v>
      </c>
      <c r="D21" s="20">
        <v>0</v>
      </c>
    </row>
    <row r="22" ht="15.95" customHeight="1" spans="1:4">
      <c r="A22" s="150"/>
      <c r="B22" s="20"/>
      <c r="C22" s="150" t="s">
        <v>81</v>
      </c>
      <c r="D22" s="20">
        <v>0</v>
      </c>
    </row>
    <row r="23" ht="15.95" customHeight="1" spans="1:4">
      <c r="A23" s="21"/>
      <c r="B23" s="20"/>
      <c r="C23" s="150" t="s">
        <v>82</v>
      </c>
      <c r="D23" s="20">
        <v>0</v>
      </c>
    </row>
    <row r="24" ht="15.95" customHeight="1" spans="1:4">
      <c r="A24" s="151"/>
      <c r="B24" s="20"/>
      <c r="C24" s="150" t="s">
        <v>83</v>
      </c>
      <c r="D24" s="152">
        <v>8890.87</v>
      </c>
    </row>
    <row r="25" ht="15.95" customHeight="1" spans="1:4">
      <c r="A25" s="21"/>
      <c r="B25" s="20"/>
      <c r="C25" s="150" t="s">
        <v>84</v>
      </c>
      <c r="D25" s="20">
        <v>0</v>
      </c>
    </row>
    <row r="26" ht="15.95" customHeight="1" spans="1:4">
      <c r="A26" s="21"/>
      <c r="B26" s="20"/>
      <c r="C26" s="150" t="s">
        <v>85</v>
      </c>
      <c r="D26" s="20">
        <v>0</v>
      </c>
    </row>
    <row r="27" ht="15.95" customHeight="1" spans="1:4">
      <c r="A27" s="151"/>
      <c r="B27" s="20"/>
      <c r="C27" s="150" t="s">
        <v>86</v>
      </c>
      <c r="D27" s="20">
        <v>0</v>
      </c>
    </row>
    <row r="28" ht="15.95" customHeight="1" spans="1:4">
      <c r="A28" s="151"/>
      <c r="B28" s="20"/>
      <c r="C28" s="150" t="s">
        <v>87</v>
      </c>
      <c r="D28" s="152">
        <v>57</v>
      </c>
    </row>
    <row r="29" ht="15.95" customHeight="1" spans="1:4">
      <c r="A29" s="151"/>
      <c r="B29" s="20"/>
      <c r="C29" s="150" t="s">
        <v>88</v>
      </c>
      <c r="D29" s="153"/>
    </row>
    <row r="30" ht="15.95" customHeight="1" spans="1:4">
      <c r="A30" s="71" t="s">
        <v>38</v>
      </c>
      <c r="B30" s="153">
        <f>B5+B15</f>
        <v>204258.3</v>
      </c>
      <c r="C30" s="71" t="s">
        <v>39</v>
      </c>
      <c r="D30" s="153">
        <f>D5+D29</f>
        <v>204258.3</v>
      </c>
    </row>
  </sheetData>
  <mergeCells count="3">
    <mergeCell ref="A1:D1"/>
    <mergeCell ref="A3:B3"/>
    <mergeCell ref="C3:D3"/>
  </mergeCells>
  <printOptions horizontalCentered="1"/>
  <pageMargins left="0.590277777777778" right="0.590277777777778" top="0.590277777777778" bottom="0.590277777777778" header="0.196527777777778" footer="0.196527777777778"/>
  <pageSetup paperSize="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52"/>
  <sheetViews>
    <sheetView showZeros="0" workbookViewId="0">
      <pane xSplit="4" ySplit="8" topLeftCell="N22" activePane="bottomRight" state="frozen"/>
      <selection/>
      <selection pane="topRight"/>
      <selection pane="bottomLeft"/>
      <selection pane="bottomRight" activeCell="X62" sqref="X62"/>
    </sheetView>
  </sheetViews>
  <sheetFormatPr defaultColWidth="9" defaultRowHeight="13.5"/>
  <cols>
    <col min="1" max="3" width="4.625" style="56" customWidth="1"/>
    <col min="4" max="4" width="31.25" customWidth="1"/>
    <col min="5" max="5" width="10.875" customWidth="1"/>
    <col min="6" max="6" width="10.25" customWidth="1"/>
    <col min="8" max="8" width="11.125" customWidth="1"/>
    <col min="9" max="9" width="9.375" customWidth="1"/>
    <col min="17" max="17" width="11.125" customWidth="1"/>
    <col min="18" max="18" width="10.5" customWidth="1"/>
    <col min="19" max="19" width="9" customWidth="1"/>
    <col min="20" max="20" width="10.75" customWidth="1"/>
    <col min="21" max="26" width="9" customWidth="1"/>
    <col min="27" max="27" width="10.5" customWidth="1"/>
    <col min="28" max="28" width="10.875" customWidth="1"/>
  </cols>
  <sheetData>
    <row r="1" ht="34.5" customHeight="1" spans="1:28">
      <c r="A1" s="4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17.25" customHeight="1" spans="1:28">
      <c r="A2" s="112" t="s">
        <v>1</v>
      </c>
      <c r="B2" s="113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39" t="s">
        <v>41</v>
      </c>
    </row>
    <row r="3" ht="18" customHeight="1" spans="1:28">
      <c r="A3" s="115" t="s">
        <v>90</v>
      </c>
      <c r="B3" s="116"/>
      <c r="C3" s="117"/>
      <c r="D3" s="118" t="s">
        <v>91</v>
      </c>
      <c r="E3" s="115" t="s">
        <v>92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33"/>
      <c r="AA3" s="140" t="s">
        <v>93</v>
      </c>
      <c r="AB3" s="141"/>
    </row>
    <row r="4" ht="18" customHeight="1" spans="1:28">
      <c r="A4" s="120"/>
      <c r="B4" s="121"/>
      <c r="C4" s="122"/>
      <c r="D4" s="123"/>
      <c r="E4" s="115" t="s">
        <v>94</v>
      </c>
      <c r="F4" s="119"/>
      <c r="G4" s="119"/>
      <c r="H4" s="119"/>
      <c r="I4" s="119"/>
      <c r="J4" s="119"/>
      <c r="K4" s="119"/>
      <c r="L4" s="119"/>
      <c r="M4" s="119"/>
      <c r="N4" s="133"/>
      <c r="O4" s="118" t="s">
        <v>95</v>
      </c>
      <c r="P4" s="118" t="s">
        <v>96</v>
      </c>
      <c r="Q4" s="115" t="s">
        <v>97</v>
      </c>
      <c r="R4" s="119"/>
      <c r="S4" s="119"/>
      <c r="T4" s="119"/>
      <c r="U4" s="119"/>
      <c r="V4" s="119"/>
      <c r="W4" s="119"/>
      <c r="X4" s="119"/>
      <c r="Y4" s="119"/>
      <c r="Z4" s="133"/>
      <c r="AA4" s="142"/>
      <c r="AB4" s="143"/>
    </row>
    <row r="5" ht="17.25" customHeight="1" spans="1:28">
      <c r="A5" s="124"/>
      <c r="B5" s="125"/>
      <c r="C5" s="126"/>
      <c r="D5" s="123"/>
      <c r="E5" s="118" t="s">
        <v>98</v>
      </c>
      <c r="F5" s="115" t="s">
        <v>99</v>
      </c>
      <c r="G5" s="119"/>
      <c r="H5" s="119"/>
      <c r="I5" s="133"/>
      <c r="J5" s="127" t="s">
        <v>100</v>
      </c>
      <c r="K5" s="134"/>
      <c r="L5" s="134"/>
      <c r="M5" s="128"/>
      <c r="N5" s="118" t="s">
        <v>101</v>
      </c>
      <c r="O5" s="123"/>
      <c r="P5" s="123"/>
      <c r="Q5" s="118" t="s">
        <v>98</v>
      </c>
      <c r="R5" s="115" t="s">
        <v>99</v>
      </c>
      <c r="S5" s="119"/>
      <c r="T5" s="119"/>
      <c r="U5" s="133"/>
      <c r="V5" s="115" t="s">
        <v>100</v>
      </c>
      <c r="W5" s="119"/>
      <c r="X5" s="119"/>
      <c r="Y5" s="133"/>
      <c r="Z5" s="118" t="s">
        <v>101</v>
      </c>
      <c r="AA5" s="144" t="s">
        <v>102</v>
      </c>
      <c r="AB5" s="144" t="s">
        <v>103</v>
      </c>
    </row>
    <row r="6" ht="18" customHeight="1" spans="1:28">
      <c r="A6" s="118" t="s">
        <v>104</v>
      </c>
      <c r="B6" s="118" t="s">
        <v>105</v>
      </c>
      <c r="C6" s="118" t="s">
        <v>106</v>
      </c>
      <c r="D6" s="123"/>
      <c r="E6" s="123"/>
      <c r="F6" s="118" t="s">
        <v>102</v>
      </c>
      <c r="G6" s="127" t="s">
        <v>107</v>
      </c>
      <c r="H6" s="128"/>
      <c r="I6" s="135" t="s">
        <v>108</v>
      </c>
      <c r="J6" s="118" t="s">
        <v>98</v>
      </c>
      <c r="K6" s="118" t="s">
        <v>109</v>
      </c>
      <c r="L6" s="118" t="s">
        <v>110</v>
      </c>
      <c r="M6" s="118" t="s">
        <v>111</v>
      </c>
      <c r="N6" s="123"/>
      <c r="O6" s="123"/>
      <c r="P6" s="123"/>
      <c r="Q6" s="123"/>
      <c r="R6" s="137" t="s">
        <v>102</v>
      </c>
      <c r="S6" s="127" t="s">
        <v>107</v>
      </c>
      <c r="T6" s="128"/>
      <c r="U6" s="135" t="s">
        <v>108</v>
      </c>
      <c r="V6" s="137" t="s">
        <v>102</v>
      </c>
      <c r="W6" s="137" t="s">
        <v>109</v>
      </c>
      <c r="X6" s="137" t="s">
        <v>110</v>
      </c>
      <c r="Y6" s="137" t="s">
        <v>111</v>
      </c>
      <c r="Z6" s="123"/>
      <c r="AA6" s="145"/>
      <c r="AB6" s="145"/>
    </row>
    <row r="7" ht="26.25" customHeight="1" spans="1:28">
      <c r="A7" s="129"/>
      <c r="B7" s="129"/>
      <c r="C7" s="129"/>
      <c r="D7" s="129"/>
      <c r="E7" s="129"/>
      <c r="F7" s="129"/>
      <c r="G7" s="9" t="s">
        <v>112</v>
      </c>
      <c r="H7" s="9" t="s">
        <v>113</v>
      </c>
      <c r="I7" s="136"/>
      <c r="J7" s="129"/>
      <c r="K7" s="129"/>
      <c r="L7" s="129"/>
      <c r="M7" s="129"/>
      <c r="N7" s="129"/>
      <c r="O7" s="129"/>
      <c r="P7" s="129"/>
      <c r="Q7" s="129"/>
      <c r="R7" s="138"/>
      <c r="S7" s="9" t="s">
        <v>112</v>
      </c>
      <c r="T7" s="9" t="s">
        <v>113</v>
      </c>
      <c r="U7" s="136"/>
      <c r="V7" s="138"/>
      <c r="W7" s="138"/>
      <c r="X7" s="138"/>
      <c r="Y7" s="138"/>
      <c r="Z7" s="129"/>
      <c r="AA7" s="146"/>
      <c r="AB7" s="146"/>
    </row>
    <row r="8" ht="17.25" customHeight="1" spans="1:28">
      <c r="A8" s="118" t="s">
        <v>114</v>
      </c>
      <c r="B8" s="118" t="s">
        <v>115</v>
      </c>
      <c r="C8" s="118" t="s">
        <v>116</v>
      </c>
      <c r="D8" s="118" t="s">
        <v>117</v>
      </c>
      <c r="E8" s="118" t="s">
        <v>118</v>
      </c>
      <c r="F8" s="118" t="s">
        <v>119</v>
      </c>
      <c r="G8" s="118" t="s">
        <v>120</v>
      </c>
      <c r="H8" s="118" t="s">
        <v>121</v>
      </c>
      <c r="I8" s="118" t="s">
        <v>122</v>
      </c>
      <c r="J8" s="118" t="s">
        <v>123</v>
      </c>
      <c r="K8" s="118" t="s">
        <v>124</v>
      </c>
      <c r="L8" s="118" t="s">
        <v>125</v>
      </c>
      <c r="M8" s="118" t="s">
        <v>126</v>
      </c>
      <c r="N8" s="118" t="s">
        <v>127</v>
      </c>
      <c r="O8" s="118" t="s">
        <v>128</v>
      </c>
      <c r="P8" s="118" t="s">
        <v>129</v>
      </c>
      <c r="Q8" s="118" t="s">
        <v>130</v>
      </c>
      <c r="R8" s="118" t="s">
        <v>131</v>
      </c>
      <c r="S8" s="118" t="s">
        <v>132</v>
      </c>
      <c r="T8" s="118" t="s">
        <v>133</v>
      </c>
      <c r="U8" s="118" t="s">
        <v>134</v>
      </c>
      <c r="V8" s="118" t="s">
        <v>135</v>
      </c>
      <c r="W8" s="118" t="s">
        <v>136</v>
      </c>
      <c r="X8" s="118" t="s">
        <v>137</v>
      </c>
      <c r="Y8" s="118" t="s">
        <v>138</v>
      </c>
      <c r="Z8" s="118" t="s">
        <v>139</v>
      </c>
      <c r="AA8" s="144" t="s">
        <v>140</v>
      </c>
      <c r="AB8" s="144" t="s">
        <v>141</v>
      </c>
    </row>
    <row r="9" ht="20.1" customHeight="1" spans="1:28">
      <c r="A9" s="130"/>
      <c r="B9" s="130"/>
      <c r="C9" s="130"/>
      <c r="D9" s="131" t="s">
        <v>98</v>
      </c>
      <c r="E9" s="132">
        <f>E10+E32+E40+E46+E49</f>
        <v>189931.28</v>
      </c>
      <c r="F9" s="132">
        <f t="shared" ref="F9:AB9" si="0">F10+F32+F40+F46+F49</f>
        <v>165155.8</v>
      </c>
      <c r="G9" s="132">
        <f t="shared" si="0"/>
        <v>263.22</v>
      </c>
      <c r="H9" s="132">
        <f t="shared" si="0"/>
        <v>126714.84</v>
      </c>
      <c r="I9" s="132">
        <f t="shared" si="0"/>
        <v>38177.74</v>
      </c>
      <c r="J9" s="132">
        <f t="shared" si="0"/>
        <v>12891.95</v>
      </c>
      <c r="K9" s="132">
        <f t="shared" si="0"/>
        <v>1.5</v>
      </c>
      <c r="L9" s="132">
        <f t="shared" si="0"/>
        <v>5.5</v>
      </c>
      <c r="M9" s="132">
        <f t="shared" si="0"/>
        <v>13.26</v>
      </c>
      <c r="N9" s="132">
        <f t="shared" si="0"/>
        <v>11883.53</v>
      </c>
      <c r="O9" s="132">
        <f t="shared" si="0"/>
        <v>0</v>
      </c>
      <c r="P9" s="132">
        <f t="shared" si="0"/>
        <v>0</v>
      </c>
      <c r="Q9" s="132">
        <f t="shared" si="0"/>
        <v>189931.28</v>
      </c>
      <c r="R9" s="132">
        <f t="shared" si="0"/>
        <v>165155.8</v>
      </c>
      <c r="S9" s="132">
        <f t="shared" si="0"/>
        <v>263.22</v>
      </c>
      <c r="T9" s="132">
        <f t="shared" si="0"/>
        <v>126714.84</v>
      </c>
      <c r="U9" s="132">
        <f t="shared" si="0"/>
        <v>38177.74</v>
      </c>
      <c r="V9" s="132">
        <f t="shared" si="0"/>
        <v>12891.95</v>
      </c>
      <c r="W9" s="132">
        <f t="shared" si="0"/>
        <v>1.5</v>
      </c>
      <c r="X9" s="132">
        <f t="shared" si="0"/>
        <v>5.5</v>
      </c>
      <c r="Y9" s="132">
        <f t="shared" si="0"/>
        <v>13.26</v>
      </c>
      <c r="Z9" s="132">
        <f t="shared" si="0"/>
        <v>11883.53</v>
      </c>
      <c r="AA9" s="132">
        <f t="shared" si="0"/>
        <v>14270.02</v>
      </c>
      <c r="AB9" s="132">
        <f t="shared" si="0"/>
        <v>14270.02</v>
      </c>
    </row>
    <row r="10" ht="20.1" customHeight="1" spans="1:28">
      <c r="A10" s="74" t="s">
        <v>142</v>
      </c>
      <c r="B10" s="74"/>
      <c r="C10" s="74"/>
      <c r="D10" s="75" t="s">
        <v>143</v>
      </c>
      <c r="E10" s="132">
        <f>E11+E14+E20+E24+E26+E28+E30</f>
        <v>149182.21</v>
      </c>
      <c r="F10" s="132">
        <f t="shared" ref="F10:AB10" si="1">F11+F14+F20+F24+F26+F28+F30</f>
        <v>126978.06</v>
      </c>
      <c r="G10" s="132">
        <f t="shared" si="1"/>
        <v>263.22</v>
      </c>
      <c r="H10" s="132">
        <f t="shared" si="1"/>
        <v>126714.84</v>
      </c>
      <c r="I10" s="132">
        <f t="shared" si="1"/>
        <v>0</v>
      </c>
      <c r="J10" s="132">
        <f t="shared" si="1"/>
        <v>12891.45</v>
      </c>
      <c r="K10" s="132">
        <f t="shared" si="1"/>
        <v>1.5</v>
      </c>
      <c r="L10" s="132">
        <f t="shared" si="1"/>
        <v>5.5</v>
      </c>
      <c r="M10" s="132">
        <f t="shared" si="1"/>
        <v>13.26</v>
      </c>
      <c r="N10" s="132">
        <f t="shared" si="1"/>
        <v>9312.7</v>
      </c>
      <c r="O10" s="132">
        <f t="shared" si="1"/>
        <v>0</v>
      </c>
      <c r="P10" s="132">
        <f t="shared" si="1"/>
        <v>0</v>
      </c>
      <c r="Q10" s="132">
        <f t="shared" si="1"/>
        <v>149182.21</v>
      </c>
      <c r="R10" s="132">
        <f t="shared" ref="R10" si="2">R11+R14+R20+R24+R26+R28+R30</f>
        <v>126978.06</v>
      </c>
      <c r="S10" s="132">
        <f t="shared" ref="S10" si="3">S11+S14+S20+S24+S26+S28+S30</f>
        <v>263.22</v>
      </c>
      <c r="T10" s="132">
        <f t="shared" ref="T10" si="4">T11+T14+T20+T24+T26+T28+T30</f>
        <v>126714.84</v>
      </c>
      <c r="U10" s="132">
        <f t="shared" ref="U10:V10" si="5">U11+U14+U20+U24+U26+U28+U30</f>
        <v>0</v>
      </c>
      <c r="V10" s="132">
        <f t="shared" si="5"/>
        <v>12891.45</v>
      </c>
      <c r="W10" s="132">
        <f t="shared" ref="W10" si="6">W11+W14+W20+W24+W26+W28+W30</f>
        <v>1.5</v>
      </c>
      <c r="X10" s="132">
        <f t="shared" ref="X10" si="7">X11+X14+X20+X24+X26+X28+X30</f>
        <v>5.5</v>
      </c>
      <c r="Y10" s="132">
        <f t="shared" ref="Y10" si="8">Y11+Y14+Y20+Y24+Y26+Y28+Y30</f>
        <v>13.26</v>
      </c>
      <c r="Z10" s="132">
        <f t="shared" ref="Z10" si="9">Z11+Z14+Z20+Z24+Z26+Z28+Z30</f>
        <v>9312.7</v>
      </c>
      <c r="AA10" s="132">
        <f t="shared" si="1"/>
        <v>14270.02</v>
      </c>
      <c r="AB10" s="132">
        <f t="shared" si="1"/>
        <v>14270.02</v>
      </c>
    </row>
    <row r="11" ht="20.1" customHeight="1" spans="1:28">
      <c r="A11" s="74"/>
      <c r="B11" s="74" t="s">
        <v>144</v>
      </c>
      <c r="C11" s="74"/>
      <c r="D11" s="75" t="s">
        <v>145</v>
      </c>
      <c r="E11" s="132">
        <f>SUM(E12:E13)</f>
        <v>441.39</v>
      </c>
      <c r="F11" s="132">
        <f t="shared" ref="F11:AB11" si="10">SUM(F12:F13)</f>
        <v>263.22</v>
      </c>
      <c r="G11" s="132">
        <f t="shared" si="10"/>
        <v>263.22</v>
      </c>
      <c r="H11" s="132">
        <f t="shared" si="10"/>
        <v>0</v>
      </c>
      <c r="I11" s="132">
        <f t="shared" si="10"/>
        <v>0</v>
      </c>
      <c r="J11" s="132">
        <f t="shared" si="10"/>
        <v>68.17</v>
      </c>
      <c r="K11" s="132">
        <f t="shared" si="10"/>
        <v>1.5</v>
      </c>
      <c r="L11" s="132">
        <f t="shared" si="10"/>
        <v>5.5</v>
      </c>
      <c r="M11" s="132">
        <f t="shared" si="10"/>
        <v>13.26</v>
      </c>
      <c r="N11" s="132">
        <f t="shared" si="10"/>
        <v>110</v>
      </c>
      <c r="O11" s="132">
        <f t="shared" si="10"/>
        <v>0</v>
      </c>
      <c r="P11" s="132">
        <f t="shared" si="10"/>
        <v>0</v>
      </c>
      <c r="Q11" s="132">
        <f t="shared" si="10"/>
        <v>441.39</v>
      </c>
      <c r="R11" s="132">
        <f t="shared" ref="R11" si="11">SUM(R12:R13)</f>
        <v>263.22</v>
      </c>
      <c r="S11" s="132">
        <f t="shared" ref="S11" si="12">SUM(S12:S13)</f>
        <v>263.22</v>
      </c>
      <c r="T11" s="132">
        <f t="shared" ref="T11" si="13">SUM(T12:T13)</f>
        <v>0</v>
      </c>
      <c r="U11" s="132">
        <f t="shared" ref="U11:V11" si="14">SUM(U12:U13)</f>
        <v>0</v>
      </c>
      <c r="V11" s="132">
        <f t="shared" si="14"/>
        <v>68.17</v>
      </c>
      <c r="W11" s="132">
        <f t="shared" ref="W11" si="15">SUM(W12:W13)</f>
        <v>1.5</v>
      </c>
      <c r="X11" s="132">
        <f t="shared" ref="X11" si="16">SUM(X12:X13)</f>
        <v>5.5</v>
      </c>
      <c r="Y11" s="132">
        <f t="shared" ref="Y11" si="17">SUM(Y12:Y13)</f>
        <v>13.26</v>
      </c>
      <c r="Z11" s="132">
        <f t="shared" ref="Z11" si="18">SUM(Z12:Z13)</f>
        <v>110</v>
      </c>
      <c r="AA11" s="132">
        <f t="shared" si="10"/>
        <v>0</v>
      </c>
      <c r="AB11" s="132">
        <f t="shared" si="10"/>
        <v>0</v>
      </c>
    </row>
    <row r="12" ht="20.1" customHeight="1" spans="1:28">
      <c r="A12" s="74"/>
      <c r="B12" s="74"/>
      <c r="C12" s="74" t="s">
        <v>144</v>
      </c>
      <c r="D12" s="75" t="s">
        <v>146</v>
      </c>
      <c r="E12" s="132">
        <f t="shared" ref="E12:E52" si="19">F12+J12+N12</f>
        <v>331.39</v>
      </c>
      <c r="F12" s="132">
        <f t="shared" ref="F12:F52" si="20">SUM(G12:I12)</f>
        <v>263.22</v>
      </c>
      <c r="G12" s="76">
        <v>263.22</v>
      </c>
      <c r="H12" s="76"/>
      <c r="I12" s="76"/>
      <c r="J12" s="132">
        <v>68.17</v>
      </c>
      <c r="K12" s="76">
        <v>1.5</v>
      </c>
      <c r="L12" s="76">
        <v>5.5</v>
      </c>
      <c r="M12" s="76">
        <v>13.26</v>
      </c>
      <c r="N12" s="76"/>
      <c r="O12" s="76"/>
      <c r="P12" s="76"/>
      <c r="Q12" s="132">
        <f t="shared" ref="Q12:Q13" si="21">R12+V12+Z12</f>
        <v>331.39</v>
      </c>
      <c r="R12" s="132">
        <f t="shared" ref="R12:R13" si="22">SUM(S12:U12)</f>
        <v>263.22</v>
      </c>
      <c r="S12" s="76">
        <v>263.22</v>
      </c>
      <c r="T12" s="76"/>
      <c r="U12" s="76"/>
      <c r="V12" s="132">
        <v>68.17</v>
      </c>
      <c r="W12" s="76">
        <v>1.5</v>
      </c>
      <c r="X12" s="76">
        <v>5.5</v>
      </c>
      <c r="Y12" s="76">
        <v>13.26</v>
      </c>
      <c r="Z12" s="76"/>
      <c r="AA12" s="76"/>
      <c r="AB12" s="76"/>
    </row>
    <row r="13" ht="20.1" customHeight="1" spans="1:28">
      <c r="A13" s="74"/>
      <c r="B13" s="74"/>
      <c r="C13" s="74" t="s">
        <v>147</v>
      </c>
      <c r="D13" s="75" t="s">
        <v>148</v>
      </c>
      <c r="E13" s="132">
        <f t="shared" si="19"/>
        <v>110</v>
      </c>
      <c r="F13" s="132">
        <f t="shared" si="20"/>
        <v>0</v>
      </c>
      <c r="G13" s="76"/>
      <c r="H13" s="76"/>
      <c r="I13" s="76"/>
      <c r="J13" s="132"/>
      <c r="K13" s="76"/>
      <c r="L13" s="76"/>
      <c r="M13" s="76"/>
      <c r="N13" s="76">
        <v>110</v>
      </c>
      <c r="O13" s="76"/>
      <c r="P13" s="76"/>
      <c r="Q13" s="132">
        <f t="shared" si="21"/>
        <v>110</v>
      </c>
      <c r="R13" s="132">
        <f t="shared" si="22"/>
        <v>0</v>
      </c>
      <c r="S13" s="76"/>
      <c r="T13" s="76"/>
      <c r="U13" s="76"/>
      <c r="V13" s="132"/>
      <c r="W13" s="76"/>
      <c r="X13" s="76"/>
      <c r="Y13" s="76"/>
      <c r="Z13" s="76">
        <v>110</v>
      </c>
      <c r="AA13" s="76"/>
      <c r="AB13" s="76"/>
    </row>
    <row r="14" ht="20.1" customHeight="1" spans="1:28">
      <c r="A14" s="74"/>
      <c r="B14" s="74" t="s">
        <v>149</v>
      </c>
      <c r="C14" s="74"/>
      <c r="D14" s="75" t="s">
        <v>150</v>
      </c>
      <c r="E14" s="132">
        <f>SUM(E15:E19)</f>
        <v>141772.69</v>
      </c>
      <c r="F14" s="132">
        <f t="shared" ref="F14:AB14" si="23">SUM(F15:F19)</f>
        <v>124510.29</v>
      </c>
      <c r="G14" s="132">
        <f t="shared" si="23"/>
        <v>0</v>
      </c>
      <c r="H14" s="132">
        <f t="shared" si="23"/>
        <v>124510.29</v>
      </c>
      <c r="I14" s="132">
        <f t="shared" si="23"/>
        <v>0</v>
      </c>
      <c r="J14" s="132">
        <f t="shared" si="23"/>
        <v>12232.49</v>
      </c>
      <c r="K14" s="132">
        <f t="shared" si="23"/>
        <v>0</v>
      </c>
      <c r="L14" s="132">
        <f t="shared" si="23"/>
        <v>0</v>
      </c>
      <c r="M14" s="132">
        <f t="shared" si="23"/>
        <v>0</v>
      </c>
      <c r="N14" s="132">
        <f t="shared" si="23"/>
        <v>5029.91</v>
      </c>
      <c r="O14" s="132">
        <f t="shared" si="23"/>
        <v>0</v>
      </c>
      <c r="P14" s="132">
        <f t="shared" si="23"/>
        <v>0</v>
      </c>
      <c r="Q14" s="132">
        <f t="shared" si="23"/>
        <v>141772.69</v>
      </c>
      <c r="R14" s="132">
        <f t="shared" ref="R14" si="24">SUM(R15:R19)</f>
        <v>124510.29</v>
      </c>
      <c r="S14" s="132">
        <f t="shared" ref="S14" si="25">SUM(S15:S19)</f>
        <v>0</v>
      </c>
      <c r="T14" s="132">
        <f t="shared" ref="T14" si="26">SUM(T15:T19)</f>
        <v>124510.29</v>
      </c>
      <c r="U14" s="132">
        <f t="shared" ref="U14" si="27">SUM(U15:U19)</f>
        <v>0</v>
      </c>
      <c r="V14" s="132">
        <f t="shared" ref="V14" si="28">SUM(V15:V19)</f>
        <v>12232.49</v>
      </c>
      <c r="W14" s="132">
        <f t="shared" ref="W14" si="29">SUM(W15:W19)</f>
        <v>0</v>
      </c>
      <c r="X14" s="132">
        <f t="shared" ref="X14" si="30">SUM(X15:X19)</f>
        <v>0</v>
      </c>
      <c r="Y14" s="132">
        <f t="shared" ref="Y14" si="31">SUM(Y15:Y19)</f>
        <v>0</v>
      </c>
      <c r="Z14" s="132">
        <f t="shared" ref="Z14" si="32">SUM(Z15:Z19)</f>
        <v>5029.91</v>
      </c>
      <c r="AA14" s="132">
        <f t="shared" si="23"/>
        <v>11758.86</v>
      </c>
      <c r="AB14" s="132">
        <f t="shared" si="23"/>
        <v>11758.86</v>
      </c>
    </row>
    <row r="15" ht="20.1" customHeight="1" spans="1:28">
      <c r="A15" s="74"/>
      <c r="B15" s="74"/>
      <c r="C15" s="74" t="s">
        <v>144</v>
      </c>
      <c r="D15" s="75" t="s">
        <v>151</v>
      </c>
      <c r="E15" s="132">
        <f t="shared" si="19"/>
        <v>7120.93</v>
      </c>
      <c r="F15" s="132">
        <f t="shared" si="20"/>
        <v>5461.4</v>
      </c>
      <c r="G15" s="76"/>
      <c r="H15" s="76">
        <v>5461.4</v>
      </c>
      <c r="I15" s="76"/>
      <c r="J15" s="132">
        <v>1649.64</v>
      </c>
      <c r="K15" s="76"/>
      <c r="L15" s="76"/>
      <c r="M15" s="76"/>
      <c r="N15" s="76">
        <v>9.89</v>
      </c>
      <c r="O15" s="76"/>
      <c r="P15" s="76"/>
      <c r="Q15" s="132">
        <f t="shared" ref="Q15:Q19" si="33">R15+V15+Z15</f>
        <v>7120.93</v>
      </c>
      <c r="R15" s="132">
        <f t="shared" ref="R15:R19" si="34">SUM(S15:U15)</f>
        <v>5461.4</v>
      </c>
      <c r="S15" s="76"/>
      <c r="T15" s="76">
        <v>5461.4</v>
      </c>
      <c r="U15" s="76"/>
      <c r="V15" s="132">
        <v>1649.64</v>
      </c>
      <c r="W15" s="76"/>
      <c r="X15" s="76"/>
      <c r="Y15" s="76"/>
      <c r="Z15" s="76">
        <v>9.89</v>
      </c>
      <c r="AA15" s="76">
        <v>324.46</v>
      </c>
      <c r="AB15" s="76">
        <v>324.46</v>
      </c>
    </row>
    <row r="16" ht="20.1" customHeight="1" spans="1:28">
      <c r="A16" s="74"/>
      <c r="B16" s="74"/>
      <c r="C16" s="74" t="s">
        <v>149</v>
      </c>
      <c r="D16" s="75" t="s">
        <v>152</v>
      </c>
      <c r="E16" s="132">
        <f t="shared" si="19"/>
        <v>70470.77</v>
      </c>
      <c r="F16" s="132">
        <f t="shared" si="20"/>
        <v>65104.5</v>
      </c>
      <c r="G16" s="76"/>
      <c r="H16" s="76">
        <v>65104.5</v>
      </c>
      <c r="I16" s="76"/>
      <c r="J16" s="132">
        <v>4759.6</v>
      </c>
      <c r="K16" s="76"/>
      <c r="L16" s="76"/>
      <c r="M16" s="76"/>
      <c r="N16" s="76">
        <v>606.67</v>
      </c>
      <c r="O16" s="76"/>
      <c r="P16" s="76"/>
      <c r="Q16" s="132">
        <f t="shared" si="33"/>
        <v>70470.77</v>
      </c>
      <c r="R16" s="132">
        <f t="shared" si="34"/>
        <v>65104.5</v>
      </c>
      <c r="S16" s="76"/>
      <c r="T16" s="76">
        <v>65104.5</v>
      </c>
      <c r="U16" s="76"/>
      <c r="V16" s="132">
        <v>4759.6</v>
      </c>
      <c r="W16" s="76"/>
      <c r="X16" s="76"/>
      <c r="Y16" s="76"/>
      <c r="Z16" s="76">
        <v>606.67</v>
      </c>
      <c r="AA16" s="76">
        <v>905</v>
      </c>
      <c r="AB16" s="76">
        <v>905</v>
      </c>
    </row>
    <row r="17" ht="20.1" customHeight="1" spans="1:28">
      <c r="A17" s="74"/>
      <c r="B17" s="74"/>
      <c r="C17" s="74" t="s">
        <v>153</v>
      </c>
      <c r="D17" s="75" t="s">
        <v>154</v>
      </c>
      <c r="E17" s="132">
        <f t="shared" si="19"/>
        <v>40744.6</v>
      </c>
      <c r="F17" s="132">
        <f t="shared" si="20"/>
        <v>37165.97</v>
      </c>
      <c r="G17" s="76"/>
      <c r="H17" s="76">
        <v>37165.97</v>
      </c>
      <c r="I17" s="76"/>
      <c r="J17" s="132">
        <v>2722.41</v>
      </c>
      <c r="K17" s="76"/>
      <c r="L17" s="76"/>
      <c r="M17" s="76"/>
      <c r="N17" s="76">
        <v>856.22</v>
      </c>
      <c r="O17" s="76"/>
      <c r="P17" s="76"/>
      <c r="Q17" s="132">
        <f t="shared" si="33"/>
        <v>40744.6</v>
      </c>
      <c r="R17" s="132">
        <f t="shared" si="34"/>
        <v>37165.97</v>
      </c>
      <c r="S17" s="76"/>
      <c r="T17" s="76">
        <v>37165.97</v>
      </c>
      <c r="U17" s="76"/>
      <c r="V17" s="132">
        <v>2722.41</v>
      </c>
      <c r="W17" s="76"/>
      <c r="X17" s="76"/>
      <c r="Y17" s="76"/>
      <c r="Z17" s="76">
        <v>856.22</v>
      </c>
      <c r="AA17" s="76">
        <v>0</v>
      </c>
      <c r="AB17" s="76">
        <v>0</v>
      </c>
    </row>
    <row r="18" ht="20.1" customHeight="1" spans="1:28">
      <c r="A18" s="74"/>
      <c r="B18" s="74"/>
      <c r="C18" s="74" t="s">
        <v>155</v>
      </c>
      <c r="D18" s="75" t="s">
        <v>156</v>
      </c>
      <c r="E18" s="132">
        <f t="shared" si="19"/>
        <v>20586.56</v>
      </c>
      <c r="F18" s="132">
        <f t="shared" si="20"/>
        <v>16778.42</v>
      </c>
      <c r="G18" s="76"/>
      <c r="H18" s="76">
        <v>16778.42</v>
      </c>
      <c r="I18" s="76"/>
      <c r="J18" s="132">
        <v>3081.04</v>
      </c>
      <c r="K18" s="76"/>
      <c r="L18" s="76"/>
      <c r="M18" s="76"/>
      <c r="N18" s="76">
        <v>727.1</v>
      </c>
      <c r="O18" s="76"/>
      <c r="P18" s="76"/>
      <c r="Q18" s="132">
        <f t="shared" si="33"/>
        <v>20586.56</v>
      </c>
      <c r="R18" s="132">
        <f t="shared" si="34"/>
        <v>16778.42</v>
      </c>
      <c r="S18" s="76"/>
      <c r="T18" s="76">
        <v>16778.42</v>
      </c>
      <c r="U18" s="76"/>
      <c r="V18" s="132">
        <v>3081.04</v>
      </c>
      <c r="W18" s="76"/>
      <c r="X18" s="76"/>
      <c r="Y18" s="76"/>
      <c r="Z18" s="76">
        <v>727.1</v>
      </c>
      <c r="AA18" s="76">
        <v>100.01</v>
      </c>
      <c r="AB18" s="76">
        <v>100.01</v>
      </c>
    </row>
    <row r="19" ht="20.1" customHeight="1" spans="1:28">
      <c r="A19" s="74"/>
      <c r="B19" s="74"/>
      <c r="C19" s="74" t="s">
        <v>147</v>
      </c>
      <c r="D19" s="75" t="s">
        <v>157</v>
      </c>
      <c r="E19" s="132">
        <f t="shared" si="19"/>
        <v>2849.83</v>
      </c>
      <c r="F19" s="132">
        <f t="shared" si="20"/>
        <v>0</v>
      </c>
      <c r="G19" s="76"/>
      <c r="H19" s="76"/>
      <c r="I19" s="76"/>
      <c r="J19" s="132">
        <v>19.8</v>
      </c>
      <c r="K19" s="76"/>
      <c r="L19" s="76"/>
      <c r="M19" s="76"/>
      <c r="N19" s="76">
        <v>2830.03</v>
      </c>
      <c r="O19" s="76"/>
      <c r="P19" s="76"/>
      <c r="Q19" s="132">
        <f t="shared" si="33"/>
        <v>2849.83</v>
      </c>
      <c r="R19" s="132">
        <f t="shared" si="34"/>
        <v>0</v>
      </c>
      <c r="S19" s="76"/>
      <c r="T19" s="76"/>
      <c r="U19" s="76"/>
      <c r="V19" s="132">
        <v>19.8</v>
      </c>
      <c r="W19" s="76"/>
      <c r="X19" s="76"/>
      <c r="Y19" s="76"/>
      <c r="Z19" s="76">
        <v>2830.03</v>
      </c>
      <c r="AA19" s="76">
        <v>10429.39</v>
      </c>
      <c r="AB19" s="76">
        <v>10429.39</v>
      </c>
    </row>
    <row r="20" ht="20.1" customHeight="1" spans="1:28">
      <c r="A20" s="74"/>
      <c r="B20" s="74" t="s">
        <v>153</v>
      </c>
      <c r="C20" s="74"/>
      <c r="D20" s="75" t="s">
        <v>158</v>
      </c>
      <c r="E20" s="132">
        <f>SUM(E21:E23)</f>
        <v>1322.15</v>
      </c>
      <c r="F20" s="132">
        <f t="shared" ref="F20:AB20" si="35">SUM(F21:F23)</f>
        <v>1217.11</v>
      </c>
      <c r="G20" s="132">
        <f t="shared" si="35"/>
        <v>0</v>
      </c>
      <c r="H20" s="132">
        <f t="shared" si="35"/>
        <v>1217.11</v>
      </c>
      <c r="I20" s="132">
        <f t="shared" si="35"/>
        <v>0</v>
      </c>
      <c r="J20" s="132">
        <f t="shared" si="35"/>
        <v>103.35</v>
      </c>
      <c r="K20" s="132">
        <f t="shared" si="35"/>
        <v>0</v>
      </c>
      <c r="L20" s="132">
        <f t="shared" si="35"/>
        <v>0</v>
      </c>
      <c r="M20" s="132">
        <f t="shared" si="35"/>
        <v>0</v>
      </c>
      <c r="N20" s="132">
        <f t="shared" si="35"/>
        <v>1.69</v>
      </c>
      <c r="O20" s="132">
        <f t="shared" si="35"/>
        <v>0</v>
      </c>
      <c r="P20" s="132">
        <f t="shared" si="35"/>
        <v>0</v>
      </c>
      <c r="Q20" s="132">
        <f t="shared" si="35"/>
        <v>1322.15</v>
      </c>
      <c r="R20" s="132">
        <f t="shared" ref="R20" si="36">SUM(R21:R23)</f>
        <v>1217.11</v>
      </c>
      <c r="S20" s="132">
        <f t="shared" ref="S20" si="37">SUM(S21:S23)</f>
        <v>0</v>
      </c>
      <c r="T20" s="132">
        <f t="shared" ref="T20" si="38">SUM(T21:T23)</f>
        <v>1217.11</v>
      </c>
      <c r="U20" s="132">
        <f t="shared" ref="U20" si="39">SUM(U21:U23)</f>
        <v>0</v>
      </c>
      <c r="V20" s="132">
        <f t="shared" ref="V20" si="40">SUM(V21:V23)</f>
        <v>103.35</v>
      </c>
      <c r="W20" s="132">
        <f t="shared" ref="W20" si="41">SUM(W21:W23)</f>
        <v>0</v>
      </c>
      <c r="X20" s="132">
        <f t="shared" ref="X20" si="42">SUM(X21:X23)</f>
        <v>0</v>
      </c>
      <c r="Y20" s="132">
        <f t="shared" ref="Y20" si="43">SUM(Y21:Y23)</f>
        <v>0</v>
      </c>
      <c r="Z20" s="132">
        <f t="shared" ref="Z20" si="44">SUM(Z21:Z23)</f>
        <v>1.69</v>
      </c>
      <c r="AA20" s="132">
        <f t="shared" si="35"/>
        <v>370</v>
      </c>
      <c r="AB20" s="132">
        <f t="shared" si="35"/>
        <v>370</v>
      </c>
    </row>
    <row r="21" ht="20.1" customHeight="1" spans="1:28">
      <c r="A21" s="74"/>
      <c r="B21" s="74"/>
      <c r="C21" s="74" t="s">
        <v>149</v>
      </c>
      <c r="D21" s="75" t="s">
        <v>159</v>
      </c>
      <c r="E21" s="132">
        <f t="shared" si="19"/>
        <v>68.44</v>
      </c>
      <c r="F21" s="132">
        <f t="shared" si="20"/>
        <v>0</v>
      </c>
      <c r="G21" s="76"/>
      <c r="H21" s="76"/>
      <c r="I21" s="76"/>
      <c r="J21" s="132">
        <v>68.44</v>
      </c>
      <c r="K21" s="76"/>
      <c r="L21" s="76"/>
      <c r="M21" s="76"/>
      <c r="N21" s="76"/>
      <c r="O21" s="76"/>
      <c r="P21" s="76"/>
      <c r="Q21" s="132">
        <f t="shared" ref="Q21:Q23" si="45">R21+V21+Z21</f>
        <v>68.44</v>
      </c>
      <c r="R21" s="132">
        <f t="shared" ref="R21:R23" si="46">SUM(S21:U21)</f>
        <v>0</v>
      </c>
      <c r="S21" s="76"/>
      <c r="T21" s="76"/>
      <c r="U21" s="76"/>
      <c r="V21" s="132">
        <v>68.44</v>
      </c>
      <c r="W21" s="76"/>
      <c r="X21" s="76"/>
      <c r="Y21" s="76"/>
      <c r="Z21" s="76"/>
      <c r="AA21" s="76">
        <v>270</v>
      </c>
      <c r="AB21" s="76">
        <v>270</v>
      </c>
    </row>
    <row r="22" ht="20.1" customHeight="1" spans="1:28">
      <c r="A22" s="74"/>
      <c r="B22" s="74"/>
      <c r="C22" s="74" t="s">
        <v>155</v>
      </c>
      <c r="D22" s="75" t="s">
        <v>160</v>
      </c>
      <c r="E22" s="132">
        <f t="shared" si="19"/>
        <v>1252.4</v>
      </c>
      <c r="F22" s="132">
        <f t="shared" si="20"/>
        <v>1217.11</v>
      </c>
      <c r="G22" s="76"/>
      <c r="H22" s="76">
        <v>1217.11</v>
      </c>
      <c r="I22" s="76"/>
      <c r="J22" s="132">
        <v>33.6</v>
      </c>
      <c r="K22" s="76"/>
      <c r="L22" s="76"/>
      <c r="M22" s="76"/>
      <c r="N22" s="76">
        <v>1.69</v>
      </c>
      <c r="O22" s="76"/>
      <c r="P22" s="76"/>
      <c r="Q22" s="132">
        <f t="shared" si="45"/>
        <v>1252.4</v>
      </c>
      <c r="R22" s="132">
        <f t="shared" si="46"/>
        <v>1217.11</v>
      </c>
      <c r="S22" s="76"/>
      <c r="T22" s="76">
        <v>1217.11</v>
      </c>
      <c r="U22" s="76"/>
      <c r="V22" s="132">
        <v>33.6</v>
      </c>
      <c r="W22" s="76"/>
      <c r="X22" s="76"/>
      <c r="Y22" s="76"/>
      <c r="Z22" s="76">
        <v>1.69</v>
      </c>
      <c r="AA22" s="76">
        <v>100</v>
      </c>
      <c r="AB22" s="76">
        <v>100</v>
      </c>
    </row>
    <row r="23" ht="20.1" customHeight="1" spans="1:28">
      <c r="A23" s="74"/>
      <c r="B23" s="74"/>
      <c r="C23" s="74" t="s">
        <v>147</v>
      </c>
      <c r="D23" s="75" t="s">
        <v>161</v>
      </c>
      <c r="E23" s="132">
        <f t="shared" si="19"/>
        <v>1.31</v>
      </c>
      <c r="F23" s="132">
        <f t="shared" si="20"/>
        <v>0</v>
      </c>
      <c r="G23" s="76"/>
      <c r="H23" s="76"/>
      <c r="I23" s="76"/>
      <c r="J23" s="132">
        <v>1.31</v>
      </c>
      <c r="K23" s="76"/>
      <c r="L23" s="76"/>
      <c r="M23" s="76"/>
      <c r="N23" s="76"/>
      <c r="O23" s="76"/>
      <c r="P23" s="76"/>
      <c r="Q23" s="132">
        <f t="shared" si="45"/>
        <v>1.31</v>
      </c>
      <c r="R23" s="132">
        <f t="shared" si="46"/>
        <v>0</v>
      </c>
      <c r="S23" s="76"/>
      <c r="T23" s="76"/>
      <c r="U23" s="76"/>
      <c r="V23" s="132">
        <v>1.31</v>
      </c>
      <c r="W23" s="76"/>
      <c r="X23" s="76"/>
      <c r="Y23" s="76"/>
      <c r="Z23" s="76"/>
      <c r="AA23" s="76"/>
      <c r="AB23" s="76"/>
    </row>
    <row r="24" ht="20.1" customHeight="1" spans="1:28">
      <c r="A24" s="74"/>
      <c r="B24" s="74" t="s">
        <v>162</v>
      </c>
      <c r="C24" s="74"/>
      <c r="D24" s="75" t="s">
        <v>163</v>
      </c>
      <c r="E24" s="132">
        <f t="shared" ref="E24:E28" si="47">SUM(E25)</f>
        <v>275.36</v>
      </c>
      <c r="F24" s="132">
        <f t="shared" ref="F24:AB24" si="48">SUM(F25)</f>
        <v>174.94</v>
      </c>
      <c r="G24" s="132">
        <f t="shared" si="48"/>
        <v>0</v>
      </c>
      <c r="H24" s="132">
        <f t="shared" si="48"/>
        <v>174.94</v>
      </c>
      <c r="I24" s="132">
        <f t="shared" si="48"/>
        <v>0</v>
      </c>
      <c r="J24" s="132">
        <f t="shared" si="48"/>
        <v>97.01</v>
      </c>
      <c r="K24" s="132">
        <f t="shared" si="48"/>
        <v>0</v>
      </c>
      <c r="L24" s="132">
        <f t="shared" si="48"/>
        <v>0</v>
      </c>
      <c r="M24" s="132">
        <f t="shared" si="48"/>
        <v>0</v>
      </c>
      <c r="N24" s="132">
        <f t="shared" si="48"/>
        <v>3.41</v>
      </c>
      <c r="O24" s="132">
        <f t="shared" si="48"/>
        <v>0</v>
      </c>
      <c r="P24" s="132">
        <f t="shared" si="48"/>
        <v>0</v>
      </c>
      <c r="Q24" s="132">
        <f t="shared" si="48"/>
        <v>275.36</v>
      </c>
      <c r="R24" s="132">
        <f t="shared" ref="R24" si="49">SUM(R25)</f>
        <v>174.94</v>
      </c>
      <c r="S24" s="132">
        <f t="shared" ref="S24" si="50">SUM(S25)</f>
        <v>0</v>
      </c>
      <c r="T24" s="132">
        <f t="shared" ref="T24" si="51">SUM(T25)</f>
        <v>174.94</v>
      </c>
      <c r="U24" s="132">
        <f t="shared" ref="U24" si="52">SUM(U25)</f>
        <v>0</v>
      </c>
      <c r="V24" s="132">
        <f t="shared" ref="V24" si="53">SUM(V25)</f>
        <v>97.01</v>
      </c>
      <c r="W24" s="132">
        <f t="shared" ref="W24" si="54">SUM(W25)</f>
        <v>0</v>
      </c>
      <c r="X24" s="132">
        <f t="shared" ref="X24" si="55">SUM(X25)</f>
        <v>0</v>
      </c>
      <c r="Y24" s="132">
        <f t="shared" ref="Y24" si="56">SUM(Y25)</f>
        <v>0</v>
      </c>
      <c r="Z24" s="132">
        <f t="shared" ref="Z24" si="57">SUM(Z25)</f>
        <v>3.41</v>
      </c>
      <c r="AA24" s="132">
        <f t="shared" si="48"/>
        <v>190</v>
      </c>
      <c r="AB24" s="132">
        <f t="shared" si="48"/>
        <v>190</v>
      </c>
    </row>
    <row r="25" ht="20.1" customHeight="1" spans="1:28">
      <c r="A25" s="74"/>
      <c r="B25" s="74"/>
      <c r="C25" s="74" t="s">
        <v>144</v>
      </c>
      <c r="D25" s="75" t="s">
        <v>164</v>
      </c>
      <c r="E25" s="132">
        <f t="shared" si="19"/>
        <v>275.36</v>
      </c>
      <c r="F25" s="132">
        <f t="shared" si="20"/>
        <v>174.94</v>
      </c>
      <c r="G25" s="76"/>
      <c r="H25" s="76">
        <v>174.94</v>
      </c>
      <c r="I25" s="76"/>
      <c r="J25" s="132">
        <v>97.01</v>
      </c>
      <c r="K25" s="76"/>
      <c r="L25" s="76"/>
      <c r="M25" s="76"/>
      <c r="N25" s="76">
        <v>3.41</v>
      </c>
      <c r="O25" s="76"/>
      <c r="P25" s="76"/>
      <c r="Q25" s="132">
        <f t="shared" ref="Q25" si="58">R25+V25+Z25</f>
        <v>275.36</v>
      </c>
      <c r="R25" s="132">
        <f t="shared" ref="R25" si="59">SUM(S25:U25)</f>
        <v>174.94</v>
      </c>
      <c r="S25" s="76"/>
      <c r="T25" s="76">
        <v>174.94</v>
      </c>
      <c r="U25" s="76"/>
      <c r="V25" s="132">
        <v>97.01</v>
      </c>
      <c r="W25" s="76"/>
      <c r="X25" s="76"/>
      <c r="Y25" s="76"/>
      <c r="Z25" s="76">
        <v>3.41</v>
      </c>
      <c r="AA25" s="76">
        <v>190</v>
      </c>
      <c r="AB25" s="76">
        <v>190</v>
      </c>
    </row>
    <row r="26" ht="20.1" customHeight="1" spans="1:28">
      <c r="A26" s="74"/>
      <c r="B26" s="74" t="s">
        <v>165</v>
      </c>
      <c r="C26" s="74"/>
      <c r="D26" s="75" t="s">
        <v>166</v>
      </c>
      <c r="E26" s="132">
        <f t="shared" si="47"/>
        <v>491.75</v>
      </c>
      <c r="F26" s="132">
        <f t="shared" ref="F26:AB26" si="60">SUM(F27)</f>
        <v>446.12</v>
      </c>
      <c r="G26" s="132">
        <f t="shared" si="60"/>
        <v>0</v>
      </c>
      <c r="H26" s="132">
        <f t="shared" si="60"/>
        <v>446.12</v>
      </c>
      <c r="I26" s="132">
        <f t="shared" si="60"/>
        <v>0</v>
      </c>
      <c r="J26" s="132">
        <f t="shared" si="60"/>
        <v>45.63</v>
      </c>
      <c r="K26" s="132">
        <f t="shared" si="60"/>
        <v>0</v>
      </c>
      <c r="L26" s="132">
        <f t="shared" si="60"/>
        <v>0</v>
      </c>
      <c r="M26" s="132">
        <f t="shared" si="60"/>
        <v>0</v>
      </c>
      <c r="N26" s="132">
        <f t="shared" si="60"/>
        <v>0</v>
      </c>
      <c r="O26" s="132">
        <f t="shared" si="60"/>
        <v>0</v>
      </c>
      <c r="P26" s="132">
        <f t="shared" si="60"/>
        <v>0</v>
      </c>
      <c r="Q26" s="132">
        <f t="shared" si="60"/>
        <v>491.75</v>
      </c>
      <c r="R26" s="132">
        <f t="shared" ref="R26" si="61">SUM(R27)</f>
        <v>446.12</v>
      </c>
      <c r="S26" s="132">
        <f t="shared" ref="S26" si="62">SUM(S27)</f>
        <v>0</v>
      </c>
      <c r="T26" s="132">
        <f t="shared" ref="T26" si="63">SUM(T27)</f>
        <v>446.12</v>
      </c>
      <c r="U26" s="132">
        <f t="shared" ref="U26" si="64">SUM(U27)</f>
        <v>0</v>
      </c>
      <c r="V26" s="132">
        <f t="shared" ref="V26" si="65">SUM(V27)</f>
        <v>45.63</v>
      </c>
      <c r="W26" s="132">
        <f t="shared" ref="W26" si="66">SUM(W27)</f>
        <v>0</v>
      </c>
      <c r="X26" s="132">
        <f t="shared" ref="X26" si="67">SUM(X27)</f>
        <v>0</v>
      </c>
      <c r="Y26" s="132">
        <f t="shared" ref="Y26" si="68">SUM(Y27)</f>
        <v>0</v>
      </c>
      <c r="Z26" s="132">
        <f t="shared" ref="Z26" si="69">SUM(Z27)</f>
        <v>0</v>
      </c>
      <c r="AA26" s="132">
        <f t="shared" si="60"/>
        <v>0</v>
      </c>
      <c r="AB26" s="132">
        <f t="shared" si="60"/>
        <v>0</v>
      </c>
    </row>
    <row r="27" ht="20.1" customHeight="1" spans="1:28">
      <c r="A27" s="74"/>
      <c r="B27" s="74"/>
      <c r="C27" s="74" t="s">
        <v>144</v>
      </c>
      <c r="D27" s="75" t="s">
        <v>167</v>
      </c>
      <c r="E27" s="132">
        <f t="shared" si="19"/>
        <v>491.75</v>
      </c>
      <c r="F27" s="132">
        <f t="shared" si="20"/>
        <v>446.12</v>
      </c>
      <c r="G27" s="76"/>
      <c r="H27" s="76">
        <v>446.12</v>
      </c>
      <c r="I27" s="76"/>
      <c r="J27" s="132">
        <v>45.63</v>
      </c>
      <c r="K27" s="76"/>
      <c r="L27" s="76"/>
      <c r="M27" s="76"/>
      <c r="N27" s="76"/>
      <c r="O27" s="76"/>
      <c r="P27" s="76"/>
      <c r="Q27" s="132">
        <f t="shared" ref="Q27" si="70">R27+V27+Z27</f>
        <v>491.75</v>
      </c>
      <c r="R27" s="132">
        <f t="shared" ref="R27" si="71">SUM(S27:U27)</f>
        <v>446.12</v>
      </c>
      <c r="S27" s="76"/>
      <c r="T27" s="76">
        <v>446.12</v>
      </c>
      <c r="U27" s="76"/>
      <c r="V27" s="132">
        <v>45.63</v>
      </c>
      <c r="W27" s="76"/>
      <c r="X27" s="76"/>
      <c r="Y27" s="76"/>
      <c r="Z27" s="76"/>
      <c r="AA27" s="76"/>
      <c r="AB27" s="76"/>
    </row>
    <row r="28" ht="20.1" customHeight="1" spans="1:28">
      <c r="A28" s="74"/>
      <c r="B28" s="74" t="s">
        <v>168</v>
      </c>
      <c r="C28" s="74"/>
      <c r="D28" s="75" t="s">
        <v>169</v>
      </c>
      <c r="E28" s="132">
        <f t="shared" si="47"/>
        <v>118.89</v>
      </c>
      <c r="F28" s="132">
        <f t="shared" ref="F28:AB28" si="72">SUM(F29)</f>
        <v>0</v>
      </c>
      <c r="G28" s="132">
        <f t="shared" si="72"/>
        <v>0</v>
      </c>
      <c r="H28" s="132">
        <f t="shared" si="72"/>
        <v>0</v>
      </c>
      <c r="I28" s="132">
        <f t="shared" si="72"/>
        <v>0</v>
      </c>
      <c r="J28" s="132">
        <f t="shared" si="72"/>
        <v>6.69</v>
      </c>
      <c r="K28" s="132">
        <f t="shared" si="72"/>
        <v>0</v>
      </c>
      <c r="L28" s="132">
        <f t="shared" si="72"/>
        <v>0</v>
      </c>
      <c r="M28" s="132">
        <f t="shared" si="72"/>
        <v>0</v>
      </c>
      <c r="N28" s="132">
        <f t="shared" si="72"/>
        <v>112.2</v>
      </c>
      <c r="O28" s="132">
        <f t="shared" si="72"/>
        <v>0</v>
      </c>
      <c r="P28" s="132">
        <f t="shared" si="72"/>
        <v>0</v>
      </c>
      <c r="Q28" s="132">
        <f t="shared" si="72"/>
        <v>118.89</v>
      </c>
      <c r="R28" s="132">
        <f t="shared" ref="R28" si="73">SUM(R29)</f>
        <v>0</v>
      </c>
      <c r="S28" s="132">
        <f t="shared" ref="S28" si="74">SUM(S29)</f>
        <v>0</v>
      </c>
      <c r="T28" s="132">
        <f t="shared" ref="T28" si="75">SUM(T29)</f>
        <v>0</v>
      </c>
      <c r="U28" s="132">
        <f t="shared" ref="U28" si="76">SUM(U29)</f>
        <v>0</v>
      </c>
      <c r="V28" s="132">
        <f t="shared" ref="V28" si="77">SUM(V29)</f>
        <v>6.69</v>
      </c>
      <c r="W28" s="132">
        <f t="shared" ref="W28" si="78">SUM(W29)</f>
        <v>0</v>
      </c>
      <c r="X28" s="132">
        <f t="shared" ref="X28" si="79">SUM(X29)</f>
        <v>0</v>
      </c>
      <c r="Y28" s="132">
        <f t="shared" ref="Y28" si="80">SUM(Y29)</f>
        <v>0</v>
      </c>
      <c r="Z28" s="132">
        <f t="shared" ref="Z28" si="81">SUM(Z29)</f>
        <v>112.2</v>
      </c>
      <c r="AA28" s="132">
        <f t="shared" si="72"/>
        <v>749.2</v>
      </c>
      <c r="AB28" s="132">
        <f t="shared" si="72"/>
        <v>749.2</v>
      </c>
    </row>
    <row r="29" ht="20.1" customHeight="1" spans="1:28">
      <c r="A29" s="74"/>
      <c r="B29" s="74"/>
      <c r="C29" s="74" t="s">
        <v>147</v>
      </c>
      <c r="D29" s="75" t="s">
        <v>170</v>
      </c>
      <c r="E29" s="132">
        <f t="shared" si="19"/>
        <v>118.89</v>
      </c>
      <c r="F29" s="132">
        <f t="shared" si="20"/>
        <v>0</v>
      </c>
      <c r="G29" s="76"/>
      <c r="H29" s="76"/>
      <c r="I29" s="76"/>
      <c r="J29" s="132">
        <v>6.69</v>
      </c>
      <c r="K29" s="76"/>
      <c r="L29" s="76"/>
      <c r="M29" s="76"/>
      <c r="N29" s="76">
        <v>112.2</v>
      </c>
      <c r="O29" s="76"/>
      <c r="P29" s="76"/>
      <c r="Q29" s="132">
        <f t="shared" ref="Q29" si="82">R29+V29+Z29</f>
        <v>118.89</v>
      </c>
      <c r="R29" s="132">
        <f t="shared" ref="R29" si="83">SUM(S29:U29)</f>
        <v>0</v>
      </c>
      <c r="S29" s="76"/>
      <c r="T29" s="76"/>
      <c r="U29" s="76"/>
      <c r="V29" s="132">
        <v>6.69</v>
      </c>
      <c r="W29" s="76"/>
      <c r="X29" s="76"/>
      <c r="Y29" s="76"/>
      <c r="Z29" s="76">
        <v>112.2</v>
      </c>
      <c r="AA29" s="76">
        <v>749.2</v>
      </c>
      <c r="AB29" s="76">
        <v>749.2</v>
      </c>
    </row>
    <row r="30" ht="20.1" customHeight="1" spans="1:28">
      <c r="A30" s="74"/>
      <c r="B30" s="74" t="s">
        <v>147</v>
      </c>
      <c r="C30" s="74"/>
      <c r="D30" s="75" t="s">
        <v>171</v>
      </c>
      <c r="E30" s="132">
        <f>SUM(E31)</f>
        <v>4759.98</v>
      </c>
      <c r="F30" s="132">
        <f t="shared" ref="F30:AB30" si="84">SUM(F31)</f>
        <v>366.38</v>
      </c>
      <c r="G30" s="132">
        <f t="shared" si="84"/>
        <v>0</v>
      </c>
      <c r="H30" s="132">
        <f t="shared" si="84"/>
        <v>366.38</v>
      </c>
      <c r="I30" s="132">
        <f t="shared" si="84"/>
        <v>0</v>
      </c>
      <c r="J30" s="132">
        <f t="shared" si="84"/>
        <v>338.11</v>
      </c>
      <c r="K30" s="132">
        <f t="shared" si="84"/>
        <v>0</v>
      </c>
      <c r="L30" s="132">
        <f t="shared" si="84"/>
        <v>0</v>
      </c>
      <c r="M30" s="132">
        <f t="shared" si="84"/>
        <v>0</v>
      </c>
      <c r="N30" s="132">
        <f t="shared" si="84"/>
        <v>4055.49</v>
      </c>
      <c r="O30" s="132">
        <f t="shared" si="84"/>
        <v>0</v>
      </c>
      <c r="P30" s="132">
        <f t="shared" si="84"/>
        <v>0</v>
      </c>
      <c r="Q30" s="132">
        <f t="shared" si="84"/>
        <v>4759.98</v>
      </c>
      <c r="R30" s="132">
        <f t="shared" ref="R30" si="85">SUM(R31)</f>
        <v>366.38</v>
      </c>
      <c r="S30" s="132">
        <f t="shared" ref="S30" si="86">SUM(S31)</f>
        <v>0</v>
      </c>
      <c r="T30" s="132">
        <f t="shared" ref="T30" si="87">SUM(T31)</f>
        <v>366.38</v>
      </c>
      <c r="U30" s="132">
        <f t="shared" ref="U30" si="88">SUM(U31)</f>
        <v>0</v>
      </c>
      <c r="V30" s="132">
        <f t="shared" ref="V30" si="89">SUM(V31)</f>
        <v>338.11</v>
      </c>
      <c r="W30" s="132">
        <f t="shared" ref="W30" si="90">SUM(W31)</f>
        <v>0</v>
      </c>
      <c r="X30" s="132">
        <f t="shared" ref="X30" si="91">SUM(X31)</f>
        <v>0</v>
      </c>
      <c r="Y30" s="132">
        <f t="shared" ref="Y30" si="92">SUM(Y31)</f>
        <v>0</v>
      </c>
      <c r="Z30" s="132">
        <f t="shared" ref="Z30" si="93">SUM(Z31)</f>
        <v>4055.49</v>
      </c>
      <c r="AA30" s="132">
        <f t="shared" si="84"/>
        <v>1201.96</v>
      </c>
      <c r="AB30" s="132">
        <f t="shared" si="84"/>
        <v>1201.96</v>
      </c>
    </row>
    <row r="31" ht="20.1" customHeight="1" spans="1:28">
      <c r="A31" s="74"/>
      <c r="B31" s="74"/>
      <c r="C31" s="74" t="s">
        <v>147</v>
      </c>
      <c r="D31" s="75" t="s">
        <v>172</v>
      </c>
      <c r="E31" s="132">
        <f t="shared" si="19"/>
        <v>4759.98</v>
      </c>
      <c r="F31" s="132">
        <f t="shared" si="20"/>
        <v>366.38</v>
      </c>
      <c r="G31" s="76"/>
      <c r="H31" s="76">
        <v>366.38</v>
      </c>
      <c r="I31" s="76"/>
      <c r="J31" s="132">
        <v>338.11</v>
      </c>
      <c r="K31" s="76"/>
      <c r="L31" s="76"/>
      <c r="M31" s="76"/>
      <c r="N31" s="76">
        <v>4055.49</v>
      </c>
      <c r="O31" s="76"/>
      <c r="P31" s="76"/>
      <c r="Q31" s="132">
        <f t="shared" ref="Q31" si="94">R31+V31+Z31</f>
        <v>4759.98</v>
      </c>
      <c r="R31" s="132">
        <f t="shared" ref="R31" si="95">SUM(S31:U31)</f>
        <v>366.38</v>
      </c>
      <c r="S31" s="76"/>
      <c r="T31" s="76">
        <v>366.38</v>
      </c>
      <c r="U31" s="76"/>
      <c r="V31" s="132">
        <v>338.11</v>
      </c>
      <c r="W31" s="76"/>
      <c r="X31" s="76"/>
      <c r="Y31" s="76"/>
      <c r="Z31" s="76">
        <v>4055.49</v>
      </c>
      <c r="AA31" s="76">
        <v>1201.96</v>
      </c>
      <c r="AB31" s="76">
        <v>1201.96</v>
      </c>
    </row>
    <row r="32" ht="20.1" customHeight="1" spans="1:28">
      <c r="A32" s="74" t="s">
        <v>173</v>
      </c>
      <c r="B32" s="74"/>
      <c r="C32" s="74"/>
      <c r="D32" s="75" t="s">
        <v>174</v>
      </c>
      <c r="E32" s="132">
        <f>E33+E38</f>
        <v>24396.92</v>
      </c>
      <c r="F32" s="132">
        <f t="shared" ref="F32:AB32" si="96">F33+F38</f>
        <v>21849.35</v>
      </c>
      <c r="G32" s="132">
        <f t="shared" si="96"/>
        <v>0</v>
      </c>
      <c r="H32" s="132">
        <f t="shared" si="96"/>
        <v>0</v>
      </c>
      <c r="I32" s="132">
        <f t="shared" si="96"/>
        <v>21849.35</v>
      </c>
      <c r="J32" s="132">
        <f t="shared" si="96"/>
        <v>0.5</v>
      </c>
      <c r="K32" s="132">
        <f t="shared" si="96"/>
        <v>0</v>
      </c>
      <c r="L32" s="132">
        <f t="shared" si="96"/>
        <v>0</v>
      </c>
      <c r="M32" s="132">
        <f t="shared" si="96"/>
        <v>0</v>
      </c>
      <c r="N32" s="132">
        <f t="shared" si="96"/>
        <v>2547.07</v>
      </c>
      <c r="O32" s="132">
        <f t="shared" si="96"/>
        <v>0</v>
      </c>
      <c r="P32" s="132">
        <f t="shared" si="96"/>
        <v>0</v>
      </c>
      <c r="Q32" s="132">
        <f t="shared" si="96"/>
        <v>24396.92</v>
      </c>
      <c r="R32" s="132">
        <f t="shared" ref="R32" si="97">R33+R38</f>
        <v>21849.35</v>
      </c>
      <c r="S32" s="132">
        <f t="shared" ref="S32" si="98">S33+S38</f>
        <v>0</v>
      </c>
      <c r="T32" s="132">
        <f t="shared" ref="T32" si="99">T33+T38</f>
        <v>0</v>
      </c>
      <c r="U32" s="132">
        <f t="shared" ref="U32" si="100">U33+U38</f>
        <v>21849.35</v>
      </c>
      <c r="V32" s="132">
        <f t="shared" ref="V32" si="101">V33+V38</f>
        <v>0.5</v>
      </c>
      <c r="W32" s="132">
        <f t="shared" ref="W32" si="102">W33+W38</f>
        <v>0</v>
      </c>
      <c r="X32" s="132">
        <f t="shared" ref="X32" si="103">X33+X38</f>
        <v>0</v>
      </c>
      <c r="Y32" s="132">
        <f t="shared" ref="Y32" si="104">Y33+Y38</f>
        <v>0</v>
      </c>
      <c r="Z32" s="132">
        <f t="shared" ref="Z32" si="105">Z33+Z38</f>
        <v>2547.07</v>
      </c>
      <c r="AA32" s="132">
        <f t="shared" si="96"/>
        <v>0</v>
      </c>
      <c r="AB32" s="132">
        <f t="shared" si="96"/>
        <v>0</v>
      </c>
    </row>
    <row r="33" ht="20.1" customHeight="1" spans="1:28">
      <c r="A33" s="74"/>
      <c r="B33" s="74" t="s">
        <v>175</v>
      </c>
      <c r="C33" s="74"/>
      <c r="D33" s="75" t="s">
        <v>176</v>
      </c>
      <c r="E33" s="132">
        <f>SUM(E34:E37)</f>
        <v>23899.09</v>
      </c>
      <c r="F33" s="132">
        <f t="shared" ref="F33:AB33" si="106">SUM(F34:F37)</f>
        <v>21849.35</v>
      </c>
      <c r="G33" s="132">
        <f t="shared" si="106"/>
        <v>0</v>
      </c>
      <c r="H33" s="132">
        <f t="shared" si="106"/>
        <v>0</v>
      </c>
      <c r="I33" s="132">
        <f t="shared" si="106"/>
        <v>21849.35</v>
      </c>
      <c r="J33" s="132">
        <f t="shared" si="106"/>
        <v>0.5</v>
      </c>
      <c r="K33" s="132">
        <f t="shared" si="106"/>
        <v>0</v>
      </c>
      <c r="L33" s="132">
        <f t="shared" si="106"/>
        <v>0</v>
      </c>
      <c r="M33" s="132">
        <f t="shared" si="106"/>
        <v>0</v>
      </c>
      <c r="N33" s="132">
        <f t="shared" si="106"/>
        <v>2049.24</v>
      </c>
      <c r="O33" s="132">
        <f t="shared" si="106"/>
        <v>0</v>
      </c>
      <c r="P33" s="132">
        <f t="shared" si="106"/>
        <v>0</v>
      </c>
      <c r="Q33" s="132">
        <f t="shared" si="106"/>
        <v>23899.09</v>
      </c>
      <c r="R33" s="132">
        <f t="shared" ref="R33" si="107">SUM(R34:R37)</f>
        <v>21849.35</v>
      </c>
      <c r="S33" s="132">
        <f t="shared" ref="S33" si="108">SUM(S34:S37)</f>
        <v>0</v>
      </c>
      <c r="T33" s="132">
        <f t="shared" ref="T33" si="109">SUM(T34:T37)</f>
        <v>0</v>
      </c>
      <c r="U33" s="132">
        <f t="shared" ref="U33" si="110">SUM(U34:U37)</f>
        <v>21849.35</v>
      </c>
      <c r="V33" s="132">
        <f t="shared" ref="V33" si="111">SUM(V34:V37)</f>
        <v>0.5</v>
      </c>
      <c r="W33" s="132">
        <f t="shared" ref="W33" si="112">SUM(W34:W37)</f>
        <v>0</v>
      </c>
      <c r="X33" s="132">
        <f t="shared" ref="X33" si="113">SUM(X34:X37)</f>
        <v>0</v>
      </c>
      <c r="Y33" s="132">
        <f t="shared" ref="Y33" si="114">SUM(Y34:Y37)</f>
        <v>0</v>
      </c>
      <c r="Z33" s="132">
        <f t="shared" ref="Z33" si="115">SUM(Z34:Z37)</f>
        <v>2049.24</v>
      </c>
      <c r="AA33" s="132">
        <f t="shared" si="106"/>
        <v>0</v>
      </c>
      <c r="AB33" s="132">
        <f t="shared" si="106"/>
        <v>0</v>
      </c>
    </row>
    <row r="34" ht="20.1" customHeight="1" spans="1:28">
      <c r="A34" s="74"/>
      <c r="B34" s="74"/>
      <c r="C34" s="74" t="s">
        <v>144</v>
      </c>
      <c r="D34" s="75" t="s">
        <v>177</v>
      </c>
      <c r="E34" s="132">
        <f t="shared" si="19"/>
        <v>24.48</v>
      </c>
      <c r="F34" s="132">
        <f t="shared" si="20"/>
        <v>0</v>
      </c>
      <c r="G34" s="76"/>
      <c r="H34" s="76"/>
      <c r="I34" s="76"/>
      <c r="J34" s="132"/>
      <c r="K34" s="76"/>
      <c r="L34" s="76"/>
      <c r="M34" s="76"/>
      <c r="N34" s="76">
        <v>24.48</v>
      </c>
      <c r="O34" s="76"/>
      <c r="P34" s="76"/>
      <c r="Q34" s="132">
        <f t="shared" ref="Q34:Q37" si="116">R34+V34+Z34</f>
        <v>24.48</v>
      </c>
      <c r="R34" s="132">
        <f t="shared" ref="R34:R37" si="117">SUM(S34:U34)</f>
        <v>0</v>
      </c>
      <c r="S34" s="76"/>
      <c r="T34" s="76"/>
      <c r="U34" s="76"/>
      <c r="V34" s="132"/>
      <c r="W34" s="76"/>
      <c r="X34" s="76"/>
      <c r="Y34" s="76"/>
      <c r="Z34" s="76">
        <v>24.48</v>
      </c>
      <c r="AA34" s="76"/>
      <c r="AB34" s="76"/>
    </row>
    <row r="35" ht="20.1" customHeight="1" spans="1:28">
      <c r="A35" s="74"/>
      <c r="B35" s="74"/>
      <c r="C35" s="74" t="s">
        <v>149</v>
      </c>
      <c r="D35" s="75" t="s">
        <v>178</v>
      </c>
      <c r="E35" s="132">
        <f t="shared" si="19"/>
        <v>2025.26</v>
      </c>
      <c r="F35" s="132">
        <f t="shared" si="20"/>
        <v>0</v>
      </c>
      <c r="G35" s="76"/>
      <c r="H35" s="76"/>
      <c r="I35" s="76"/>
      <c r="J35" s="132">
        <v>0.5</v>
      </c>
      <c r="K35" s="76"/>
      <c r="L35" s="76"/>
      <c r="M35" s="76"/>
      <c r="N35" s="76">
        <v>2024.76</v>
      </c>
      <c r="O35" s="76"/>
      <c r="P35" s="76"/>
      <c r="Q35" s="132">
        <f t="shared" si="116"/>
        <v>2025.26</v>
      </c>
      <c r="R35" s="132">
        <f t="shared" si="117"/>
        <v>0</v>
      </c>
      <c r="S35" s="76"/>
      <c r="T35" s="76"/>
      <c r="U35" s="76"/>
      <c r="V35" s="132">
        <v>0.5</v>
      </c>
      <c r="W35" s="76"/>
      <c r="X35" s="76"/>
      <c r="Y35" s="76"/>
      <c r="Z35" s="76">
        <v>2024.76</v>
      </c>
      <c r="AA35" s="76"/>
      <c r="AB35" s="76"/>
    </row>
    <row r="36" ht="20.1" customHeight="1" spans="1:28">
      <c r="A36" s="74"/>
      <c r="B36" s="74"/>
      <c r="C36" s="74" t="s">
        <v>175</v>
      </c>
      <c r="D36" s="75" t="s">
        <v>179</v>
      </c>
      <c r="E36" s="132">
        <f t="shared" si="19"/>
        <v>15926.88</v>
      </c>
      <c r="F36" s="132">
        <f t="shared" si="20"/>
        <v>15926.88</v>
      </c>
      <c r="G36" s="76"/>
      <c r="H36" s="76"/>
      <c r="I36" s="76">
        <v>15926.88</v>
      </c>
      <c r="J36" s="132"/>
      <c r="K36" s="76"/>
      <c r="L36" s="76"/>
      <c r="M36" s="76"/>
      <c r="N36" s="76"/>
      <c r="O36" s="76"/>
      <c r="P36" s="76"/>
      <c r="Q36" s="132">
        <f t="shared" si="116"/>
        <v>15926.88</v>
      </c>
      <c r="R36" s="132">
        <f t="shared" si="117"/>
        <v>15926.88</v>
      </c>
      <c r="S36" s="76"/>
      <c r="T36" s="76"/>
      <c r="U36" s="76">
        <v>15926.88</v>
      </c>
      <c r="V36" s="132"/>
      <c r="W36" s="76"/>
      <c r="X36" s="76"/>
      <c r="Y36" s="76"/>
      <c r="Z36" s="76"/>
      <c r="AA36" s="76"/>
      <c r="AB36" s="76"/>
    </row>
    <row r="37" ht="20.1" customHeight="1" spans="1:28">
      <c r="A37" s="74"/>
      <c r="B37" s="74"/>
      <c r="C37" s="74" t="s">
        <v>180</v>
      </c>
      <c r="D37" s="75" t="s">
        <v>181</v>
      </c>
      <c r="E37" s="132">
        <f t="shared" si="19"/>
        <v>5922.47</v>
      </c>
      <c r="F37" s="132">
        <f t="shared" si="20"/>
        <v>5922.47</v>
      </c>
      <c r="G37" s="76"/>
      <c r="H37" s="76"/>
      <c r="I37" s="76">
        <v>5922.47</v>
      </c>
      <c r="J37" s="132"/>
      <c r="K37" s="76"/>
      <c r="L37" s="76"/>
      <c r="M37" s="76"/>
      <c r="N37" s="76"/>
      <c r="O37" s="76"/>
      <c r="P37" s="76"/>
      <c r="Q37" s="132">
        <f t="shared" si="116"/>
        <v>5922.47</v>
      </c>
      <c r="R37" s="132">
        <f t="shared" si="117"/>
        <v>5922.47</v>
      </c>
      <c r="S37" s="76"/>
      <c r="T37" s="76"/>
      <c r="U37" s="76">
        <v>5922.47</v>
      </c>
      <c r="V37" s="132"/>
      <c r="W37" s="76"/>
      <c r="X37" s="76"/>
      <c r="Y37" s="76"/>
      <c r="Z37" s="76"/>
      <c r="AA37" s="76"/>
      <c r="AB37" s="76"/>
    </row>
    <row r="38" ht="20.1" customHeight="1" spans="1:28">
      <c r="A38" s="74"/>
      <c r="B38" s="74" t="s">
        <v>165</v>
      </c>
      <c r="C38" s="74"/>
      <c r="D38" s="75" t="s">
        <v>182</v>
      </c>
      <c r="E38" s="132">
        <f>SUM(E39)</f>
        <v>497.83</v>
      </c>
      <c r="F38" s="132">
        <f t="shared" ref="F38:AB38" si="118">SUM(F39)</f>
        <v>0</v>
      </c>
      <c r="G38" s="132">
        <f t="shared" si="118"/>
        <v>0</v>
      </c>
      <c r="H38" s="132">
        <f t="shared" si="118"/>
        <v>0</v>
      </c>
      <c r="I38" s="132">
        <f t="shared" si="118"/>
        <v>0</v>
      </c>
      <c r="J38" s="132">
        <f t="shared" si="118"/>
        <v>0</v>
      </c>
      <c r="K38" s="132">
        <f t="shared" si="118"/>
        <v>0</v>
      </c>
      <c r="L38" s="132">
        <f t="shared" si="118"/>
        <v>0</v>
      </c>
      <c r="M38" s="132">
        <f t="shared" si="118"/>
        <v>0</v>
      </c>
      <c r="N38" s="132">
        <f t="shared" si="118"/>
        <v>497.83</v>
      </c>
      <c r="O38" s="132">
        <f t="shared" si="118"/>
        <v>0</v>
      </c>
      <c r="P38" s="132">
        <f t="shared" si="118"/>
        <v>0</v>
      </c>
      <c r="Q38" s="132">
        <f t="shared" si="118"/>
        <v>497.83</v>
      </c>
      <c r="R38" s="132">
        <f t="shared" ref="R38" si="119">SUM(R39)</f>
        <v>0</v>
      </c>
      <c r="S38" s="132">
        <f t="shared" ref="S38" si="120">SUM(S39)</f>
        <v>0</v>
      </c>
      <c r="T38" s="132">
        <f t="shared" ref="T38" si="121">SUM(T39)</f>
        <v>0</v>
      </c>
      <c r="U38" s="132">
        <f t="shared" ref="U38" si="122">SUM(U39)</f>
        <v>0</v>
      </c>
      <c r="V38" s="132">
        <f t="shared" ref="V38" si="123">SUM(V39)</f>
        <v>0</v>
      </c>
      <c r="W38" s="132">
        <f t="shared" ref="W38" si="124">SUM(W39)</f>
        <v>0</v>
      </c>
      <c r="X38" s="132">
        <f t="shared" ref="X38" si="125">SUM(X39)</f>
        <v>0</v>
      </c>
      <c r="Y38" s="132">
        <f t="shared" ref="Y38" si="126">SUM(Y39)</f>
        <v>0</v>
      </c>
      <c r="Z38" s="132">
        <f t="shared" ref="Z38" si="127">SUM(Z39)</f>
        <v>497.83</v>
      </c>
      <c r="AA38" s="132">
        <f t="shared" si="118"/>
        <v>0</v>
      </c>
      <c r="AB38" s="132">
        <f t="shared" si="118"/>
        <v>0</v>
      </c>
    </row>
    <row r="39" ht="20.1" customHeight="1" spans="1:28">
      <c r="A39" s="74"/>
      <c r="B39" s="74"/>
      <c r="C39" s="74" t="s">
        <v>144</v>
      </c>
      <c r="D39" s="75" t="s">
        <v>183</v>
      </c>
      <c r="E39" s="132">
        <f t="shared" si="19"/>
        <v>497.83</v>
      </c>
      <c r="F39" s="132">
        <f t="shared" si="20"/>
        <v>0</v>
      </c>
      <c r="G39" s="76"/>
      <c r="H39" s="76"/>
      <c r="I39" s="76"/>
      <c r="J39" s="132"/>
      <c r="K39" s="76"/>
      <c r="L39" s="76"/>
      <c r="M39" s="76"/>
      <c r="N39" s="76">
        <v>497.83</v>
      </c>
      <c r="O39" s="76"/>
      <c r="P39" s="76"/>
      <c r="Q39" s="132">
        <f t="shared" ref="Q39" si="128">R39+V39+Z39</f>
        <v>497.83</v>
      </c>
      <c r="R39" s="132">
        <f t="shared" ref="R39" si="129">SUM(S39:U39)</f>
        <v>0</v>
      </c>
      <c r="S39" s="76"/>
      <c r="T39" s="76"/>
      <c r="U39" s="76"/>
      <c r="V39" s="132"/>
      <c r="W39" s="76"/>
      <c r="X39" s="76"/>
      <c r="Y39" s="76"/>
      <c r="Z39" s="76">
        <v>497.83</v>
      </c>
      <c r="AA39" s="76"/>
      <c r="AB39" s="76"/>
    </row>
    <row r="40" ht="20.1" customHeight="1" spans="1:28">
      <c r="A40" s="74" t="s">
        <v>184</v>
      </c>
      <c r="B40" s="74"/>
      <c r="C40" s="74"/>
      <c r="D40" s="75" t="s">
        <v>185</v>
      </c>
      <c r="E40" s="132">
        <f>E41</f>
        <v>7440.28</v>
      </c>
      <c r="F40" s="132">
        <f t="shared" ref="F40:AB40" si="130">F41</f>
        <v>7440.28</v>
      </c>
      <c r="G40" s="132">
        <f t="shared" si="130"/>
        <v>0</v>
      </c>
      <c r="H40" s="132">
        <f t="shared" si="130"/>
        <v>0</v>
      </c>
      <c r="I40" s="132">
        <f t="shared" si="130"/>
        <v>7440.28</v>
      </c>
      <c r="J40" s="132">
        <f t="shared" si="130"/>
        <v>0</v>
      </c>
      <c r="K40" s="132">
        <f t="shared" si="130"/>
        <v>0</v>
      </c>
      <c r="L40" s="132">
        <f t="shared" si="130"/>
        <v>0</v>
      </c>
      <c r="M40" s="132">
        <f t="shared" si="130"/>
        <v>0</v>
      </c>
      <c r="N40" s="132">
        <f t="shared" si="130"/>
        <v>0</v>
      </c>
      <c r="O40" s="132">
        <f t="shared" si="130"/>
        <v>0</v>
      </c>
      <c r="P40" s="132">
        <f t="shared" si="130"/>
        <v>0</v>
      </c>
      <c r="Q40" s="132">
        <f t="shared" si="130"/>
        <v>7440.28</v>
      </c>
      <c r="R40" s="132">
        <f t="shared" ref="R40" si="131">R41</f>
        <v>7440.28</v>
      </c>
      <c r="S40" s="132">
        <f t="shared" ref="S40" si="132">S41</f>
        <v>0</v>
      </c>
      <c r="T40" s="132">
        <f t="shared" ref="T40" si="133">T41</f>
        <v>0</v>
      </c>
      <c r="U40" s="132">
        <f t="shared" ref="U40" si="134">U41</f>
        <v>7440.28</v>
      </c>
      <c r="V40" s="132">
        <f t="shared" ref="V40" si="135">V41</f>
        <v>0</v>
      </c>
      <c r="W40" s="132">
        <f t="shared" ref="W40" si="136">W41</f>
        <v>0</v>
      </c>
      <c r="X40" s="132">
        <f t="shared" ref="X40" si="137">X41</f>
        <v>0</v>
      </c>
      <c r="Y40" s="132">
        <f t="shared" ref="Y40" si="138">Y41</f>
        <v>0</v>
      </c>
      <c r="Z40" s="132">
        <f t="shared" ref="Z40" si="139">Z41</f>
        <v>0</v>
      </c>
      <c r="AA40" s="132">
        <f t="shared" si="130"/>
        <v>0</v>
      </c>
      <c r="AB40" s="132">
        <f t="shared" si="130"/>
        <v>0</v>
      </c>
    </row>
    <row r="41" ht="20.1" customHeight="1" spans="1:28">
      <c r="A41" s="74"/>
      <c r="B41" s="74" t="s">
        <v>124</v>
      </c>
      <c r="C41" s="74"/>
      <c r="D41" s="75" t="s">
        <v>186</v>
      </c>
      <c r="E41" s="132">
        <f>SUM(E42:E45)</f>
        <v>7440.28</v>
      </c>
      <c r="F41" s="132">
        <f t="shared" ref="F41:AB41" si="140">SUM(F42:F45)</f>
        <v>7440.28</v>
      </c>
      <c r="G41" s="132">
        <f t="shared" si="140"/>
        <v>0</v>
      </c>
      <c r="H41" s="132">
        <f t="shared" si="140"/>
        <v>0</v>
      </c>
      <c r="I41" s="132">
        <f t="shared" si="140"/>
        <v>7440.28</v>
      </c>
      <c r="J41" s="132">
        <f t="shared" si="140"/>
        <v>0</v>
      </c>
      <c r="K41" s="132">
        <f t="shared" si="140"/>
        <v>0</v>
      </c>
      <c r="L41" s="132">
        <f t="shared" si="140"/>
        <v>0</v>
      </c>
      <c r="M41" s="132">
        <f t="shared" si="140"/>
        <v>0</v>
      </c>
      <c r="N41" s="132">
        <f t="shared" si="140"/>
        <v>0</v>
      </c>
      <c r="O41" s="132">
        <f t="shared" si="140"/>
        <v>0</v>
      </c>
      <c r="P41" s="132">
        <f t="shared" si="140"/>
        <v>0</v>
      </c>
      <c r="Q41" s="132">
        <f t="shared" si="140"/>
        <v>7440.28</v>
      </c>
      <c r="R41" s="132">
        <f t="shared" ref="R41" si="141">SUM(R42:R45)</f>
        <v>7440.28</v>
      </c>
      <c r="S41" s="132">
        <f t="shared" ref="S41" si="142">SUM(S42:S45)</f>
        <v>0</v>
      </c>
      <c r="T41" s="132">
        <f t="shared" ref="T41" si="143">SUM(T42:T45)</f>
        <v>0</v>
      </c>
      <c r="U41" s="132">
        <f t="shared" ref="U41" si="144">SUM(U42:U45)</f>
        <v>7440.28</v>
      </c>
      <c r="V41" s="132">
        <f t="shared" ref="V41" si="145">SUM(V42:V45)</f>
        <v>0</v>
      </c>
      <c r="W41" s="132">
        <f t="shared" ref="W41" si="146">SUM(W42:W45)</f>
        <v>0</v>
      </c>
      <c r="X41" s="132">
        <f t="shared" ref="X41" si="147">SUM(X42:X45)</f>
        <v>0</v>
      </c>
      <c r="Y41" s="132">
        <f t="shared" ref="Y41" si="148">SUM(Y42:Y45)</f>
        <v>0</v>
      </c>
      <c r="Z41" s="132">
        <f t="shared" ref="Z41" si="149">SUM(Z42:Z45)</f>
        <v>0</v>
      </c>
      <c r="AA41" s="132">
        <f t="shared" si="140"/>
        <v>0</v>
      </c>
      <c r="AB41" s="132">
        <f t="shared" si="140"/>
        <v>0</v>
      </c>
    </row>
    <row r="42" ht="20.1" customHeight="1" spans="1:28">
      <c r="A42" s="74"/>
      <c r="B42" s="74"/>
      <c r="C42" s="74" t="s">
        <v>144</v>
      </c>
      <c r="D42" s="75" t="s">
        <v>187</v>
      </c>
      <c r="E42" s="132">
        <f t="shared" si="19"/>
        <v>6.84</v>
      </c>
      <c r="F42" s="132">
        <f t="shared" si="20"/>
        <v>6.84</v>
      </c>
      <c r="G42" s="76"/>
      <c r="H42" s="76"/>
      <c r="I42" s="76">
        <v>6.84</v>
      </c>
      <c r="J42" s="132"/>
      <c r="K42" s="76"/>
      <c r="L42" s="76"/>
      <c r="M42" s="76"/>
      <c r="N42" s="76"/>
      <c r="O42" s="76"/>
      <c r="P42" s="76"/>
      <c r="Q42" s="132">
        <f t="shared" ref="Q42:Q45" si="150">R42+V42+Z42</f>
        <v>6.84</v>
      </c>
      <c r="R42" s="132">
        <f t="shared" ref="R42:R45" si="151">SUM(S42:U42)</f>
        <v>6.84</v>
      </c>
      <c r="S42" s="76"/>
      <c r="T42" s="76"/>
      <c r="U42" s="76">
        <v>6.84</v>
      </c>
      <c r="V42" s="132"/>
      <c r="W42" s="76"/>
      <c r="X42" s="76"/>
      <c r="Y42" s="76"/>
      <c r="Z42" s="76"/>
      <c r="AA42" s="76"/>
      <c r="AB42" s="76"/>
    </row>
    <row r="43" ht="20.1" customHeight="1" spans="1:28">
      <c r="A43" s="74"/>
      <c r="B43" s="74"/>
      <c r="C43" s="74" t="s">
        <v>149</v>
      </c>
      <c r="D43" s="75" t="s">
        <v>188</v>
      </c>
      <c r="E43" s="132">
        <f t="shared" si="19"/>
        <v>4123.48</v>
      </c>
      <c r="F43" s="132">
        <f t="shared" si="20"/>
        <v>4123.48</v>
      </c>
      <c r="G43" s="76"/>
      <c r="H43" s="76"/>
      <c r="I43" s="76">
        <v>4123.48</v>
      </c>
      <c r="J43" s="132"/>
      <c r="K43" s="76"/>
      <c r="L43" s="76"/>
      <c r="M43" s="76"/>
      <c r="N43" s="76"/>
      <c r="O43" s="76"/>
      <c r="P43" s="76"/>
      <c r="Q43" s="132">
        <f t="shared" si="150"/>
        <v>4123.48</v>
      </c>
      <c r="R43" s="132">
        <f t="shared" si="151"/>
        <v>4123.48</v>
      </c>
      <c r="S43" s="76"/>
      <c r="T43" s="76"/>
      <c r="U43" s="76">
        <v>4123.48</v>
      </c>
      <c r="V43" s="132"/>
      <c r="W43" s="76"/>
      <c r="X43" s="76"/>
      <c r="Y43" s="76"/>
      <c r="Z43" s="76"/>
      <c r="AA43" s="76"/>
      <c r="AB43" s="76"/>
    </row>
    <row r="44" ht="20.1" customHeight="1" spans="1:28">
      <c r="A44" s="74"/>
      <c r="B44" s="74"/>
      <c r="C44" s="74" t="s">
        <v>153</v>
      </c>
      <c r="D44" s="75" t="s">
        <v>189</v>
      </c>
      <c r="E44" s="132">
        <f t="shared" si="19"/>
        <v>2714.17</v>
      </c>
      <c r="F44" s="132">
        <f t="shared" si="20"/>
        <v>2714.17</v>
      </c>
      <c r="G44" s="76"/>
      <c r="H44" s="76"/>
      <c r="I44" s="76">
        <v>2714.17</v>
      </c>
      <c r="J44" s="132"/>
      <c r="K44" s="76"/>
      <c r="L44" s="76"/>
      <c r="M44" s="76"/>
      <c r="N44" s="76"/>
      <c r="O44" s="76"/>
      <c r="P44" s="76"/>
      <c r="Q44" s="132">
        <f t="shared" si="150"/>
        <v>2714.17</v>
      </c>
      <c r="R44" s="132">
        <f t="shared" si="151"/>
        <v>2714.17</v>
      </c>
      <c r="S44" s="76"/>
      <c r="T44" s="76"/>
      <c r="U44" s="76">
        <v>2714.17</v>
      </c>
      <c r="V44" s="132"/>
      <c r="W44" s="76"/>
      <c r="X44" s="76"/>
      <c r="Y44" s="76"/>
      <c r="Z44" s="76"/>
      <c r="AA44" s="76"/>
      <c r="AB44" s="76"/>
    </row>
    <row r="45" ht="20.1" customHeight="1" spans="1:28">
      <c r="A45" s="74"/>
      <c r="B45" s="74"/>
      <c r="C45" s="74" t="s">
        <v>147</v>
      </c>
      <c r="D45" s="75" t="s">
        <v>190</v>
      </c>
      <c r="E45" s="132">
        <f t="shared" si="19"/>
        <v>595.79</v>
      </c>
      <c r="F45" s="132">
        <f t="shared" si="20"/>
        <v>595.79</v>
      </c>
      <c r="G45" s="76"/>
      <c r="H45" s="76"/>
      <c r="I45" s="76">
        <v>595.79</v>
      </c>
      <c r="J45" s="132"/>
      <c r="K45" s="76"/>
      <c r="L45" s="76"/>
      <c r="M45" s="76"/>
      <c r="N45" s="76"/>
      <c r="O45" s="76"/>
      <c r="P45" s="76"/>
      <c r="Q45" s="132">
        <f t="shared" si="150"/>
        <v>595.79</v>
      </c>
      <c r="R45" s="132">
        <f t="shared" si="151"/>
        <v>595.79</v>
      </c>
      <c r="S45" s="76"/>
      <c r="T45" s="76"/>
      <c r="U45" s="76">
        <v>595.79</v>
      </c>
      <c r="V45" s="132"/>
      <c r="W45" s="76"/>
      <c r="X45" s="76"/>
      <c r="Y45" s="76"/>
      <c r="Z45" s="76"/>
      <c r="AA45" s="76"/>
      <c r="AB45" s="76"/>
    </row>
    <row r="46" ht="20.1" customHeight="1" spans="1:28">
      <c r="A46" s="74" t="s">
        <v>191</v>
      </c>
      <c r="B46" s="74"/>
      <c r="C46" s="74"/>
      <c r="D46" s="75" t="s">
        <v>192</v>
      </c>
      <c r="E46" s="132">
        <f>E47</f>
        <v>21</v>
      </c>
      <c r="F46" s="132">
        <f t="shared" ref="F46:AB46" si="152">F47</f>
        <v>0</v>
      </c>
      <c r="G46" s="132">
        <f t="shared" si="152"/>
        <v>0</v>
      </c>
      <c r="H46" s="132">
        <f t="shared" si="152"/>
        <v>0</v>
      </c>
      <c r="I46" s="132">
        <f t="shared" si="152"/>
        <v>0</v>
      </c>
      <c r="J46" s="132">
        <f t="shared" si="152"/>
        <v>0</v>
      </c>
      <c r="K46" s="132">
        <f t="shared" si="152"/>
        <v>0</v>
      </c>
      <c r="L46" s="132">
        <f t="shared" si="152"/>
        <v>0</v>
      </c>
      <c r="M46" s="132">
        <f t="shared" si="152"/>
        <v>0</v>
      </c>
      <c r="N46" s="132">
        <f t="shared" si="152"/>
        <v>21</v>
      </c>
      <c r="O46" s="132">
        <f t="shared" si="152"/>
        <v>0</v>
      </c>
      <c r="P46" s="132">
        <f t="shared" si="152"/>
        <v>0</v>
      </c>
      <c r="Q46" s="132">
        <f t="shared" si="152"/>
        <v>21</v>
      </c>
      <c r="R46" s="132">
        <f t="shared" ref="R46" si="153">R47</f>
        <v>0</v>
      </c>
      <c r="S46" s="132">
        <f t="shared" ref="S46" si="154">S47</f>
        <v>0</v>
      </c>
      <c r="T46" s="132">
        <f t="shared" ref="T46" si="155">T47</f>
        <v>0</v>
      </c>
      <c r="U46" s="132">
        <f t="shared" ref="U46" si="156">U47</f>
        <v>0</v>
      </c>
      <c r="V46" s="132">
        <f t="shared" ref="V46" si="157">V47</f>
        <v>0</v>
      </c>
      <c r="W46" s="132">
        <f t="shared" ref="W46" si="158">W47</f>
        <v>0</v>
      </c>
      <c r="X46" s="132">
        <f t="shared" ref="X46" si="159">X47</f>
        <v>0</v>
      </c>
      <c r="Y46" s="132">
        <f t="shared" ref="Y46" si="160">Y47</f>
        <v>0</v>
      </c>
      <c r="Z46" s="132">
        <f t="shared" ref="Z46" si="161">Z47</f>
        <v>21</v>
      </c>
      <c r="AA46" s="132">
        <f t="shared" si="152"/>
        <v>0</v>
      </c>
      <c r="AB46" s="132">
        <f t="shared" si="152"/>
        <v>0</v>
      </c>
    </row>
    <row r="47" ht="20.1" customHeight="1" spans="1:28">
      <c r="A47" s="74"/>
      <c r="B47" s="74" t="s">
        <v>175</v>
      </c>
      <c r="C47" s="74"/>
      <c r="D47" s="75" t="s">
        <v>193</v>
      </c>
      <c r="E47" s="132">
        <f>SUM(E48)</f>
        <v>21</v>
      </c>
      <c r="F47" s="132">
        <f t="shared" ref="F47:AB47" si="162">SUM(F48)</f>
        <v>0</v>
      </c>
      <c r="G47" s="132">
        <f t="shared" si="162"/>
        <v>0</v>
      </c>
      <c r="H47" s="132">
        <f t="shared" si="162"/>
        <v>0</v>
      </c>
      <c r="I47" s="132">
        <f t="shared" si="162"/>
        <v>0</v>
      </c>
      <c r="J47" s="132">
        <f t="shared" si="162"/>
        <v>0</v>
      </c>
      <c r="K47" s="132">
        <f t="shared" si="162"/>
        <v>0</v>
      </c>
      <c r="L47" s="132">
        <f t="shared" si="162"/>
        <v>0</v>
      </c>
      <c r="M47" s="132">
        <f t="shared" si="162"/>
        <v>0</v>
      </c>
      <c r="N47" s="132">
        <f t="shared" si="162"/>
        <v>21</v>
      </c>
      <c r="O47" s="132">
        <f t="shared" si="162"/>
        <v>0</v>
      </c>
      <c r="P47" s="132">
        <f t="shared" si="162"/>
        <v>0</v>
      </c>
      <c r="Q47" s="132">
        <f t="shared" si="162"/>
        <v>21</v>
      </c>
      <c r="R47" s="132">
        <f t="shared" ref="R47" si="163">SUM(R48)</f>
        <v>0</v>
      </c>
      <c r="S47" s="132">
        <f t="shared" ref="S47" si="164">SUM(S48)</f>
        <v>0</v>
      </c>
      <c r="T47" s="132">
        <f t="shared" ref="T47" si="165">SUM(T48)</f>
        <v>0</v>
      </c>
      <c r="U47" s="132">
        <f t="shared" ref="U47" si="166">SUM(U48)</f>
        <v>0</v>
      </c>
      <c r="V47" s="132">
        <f t="shared" ref="V47" si="167">SUM(V48)</f>
        <v>0</v>
      </c>
      <c r="W47" s="132">
        <f t="shared" ref="W47" si="168">SUM(W48)</f>
        <v>0</v>
      </c>
      <c r="X47" s="132">
        <f t="shared" ref="X47" si="169">SUM(X48)</f>
        <v>0</v>
      </c>
      <c r="Y47" s="132">
        <f t="shared" ref="Y47" si="170">SUM(Y48)</f>
        <v>0</v>
      </c>
      <c r="Z47" s="132">
        <f t="shared" ref="Z47" si="171">SUM(Z48)</f>
        <v>21</v>
      </c>
      <c r="AA47" s="132">
        <f t="shared" si="162"/>
        <v>0</v>
      </c>
      <c r="AB47" s="132">
        <f t="shared" si="162"/>
        <v>0</v>
      </c>
    </row>
    <row r="48" ht="20.1" customHeight="1" spans="1:28">
      <c r="A48" s="74"/>
      <c r="B48" s="74"/>
      <c r="C48" s="74" t="s">
        <v>147</v>
      </c>
      <c r="D48" s="75" t="s">
        <v>194</v>
      </c>
      <c r="E48" s="132">
        <f t="shared" si="19"/>
        <v>21</v>
      </c>
      <c r="F48" s="132">
        <f t="shared" si="20"/>
        <v>0</v>
      </c>
      <c r="G48" s="76"/>
      <c r="H48" s="76"/>
      <c r="I48" s="76"/>
      <c r="J48" s="132"/>
      <c r="K48" s="76"/>
      <c r="L48" s="76"/>
      <c r="M48" s="76"/>
      <c r="N48" s="76">
        <v>21</v>
      </c>
      <c r="O48" s="76"/>
      <c r="P48" s="76"/>
      <c r="Q48" s="132">
        <f t="shared" ref="Q48" si="172">R48+V48+Z48</f>
        <v>21</v>
      </c>
      <c r="R48" s="132">
        <f t="shared" ref="R48" si="173">SUM(S48:U48)</f>
        <v>0</v>
      </c>
      <c r="S48" s="76"/>
      <c r="T48" s="76"/>
      <c r="U48" s="76"/>
      <c r="V48" s="132"/>
      <c r="W48" s="76"/>
      <c r="X48" s="76"/>
      <c r="Y48" s="76"/>
      <c r="Z48" s="76">
        <v>21</v>
      </c>
      <c r="AA48" s="76"/>
      <c r="AB48" s="76"/>
    </row>
    <row r="49" ht="20.1" customHeight="1" spans="1:28">
      <c r="A49" s="74" t="s">
        <v>195</v>
      </c>
      <c r="B49" s="74"/>
      <c r="C49" s="74"/>
      <c r="D49" s="75" t="s">
        <v>196</v>
      </c>
      <c r="E49" s="132">
        <f>E50</f>
        <v>8890.87</v>
      </c>
      <c r="F49" s="132">
        <f t="shared" ref="F49:AB49" si="174">F50</f>
        <v>8888.11</v>
      </c>
      <c r="G49" s="132">
        <f t="shared" si="174"/>
        <v>0</v>
      </c>
      <c r="H49" s="132">
        <f t="shared" si="174"/>
        <v>0</v>
      </c>
      <c r="I49" s="132">
        <f t="shared" si="174"/>
        <v>8888.11</v>
      </c>
      <c r="J49" s="132">
        <f t="shared" si="174"/>
        <v>0</v>
      </c>
      <c r="K49" s="132">
        <f t="shared" si="174"/>
        <v>0</v>
      </c>
      <c r="L49" s="132">
        <f t="shared" si="174"/>
        <v>0</v>
      </c>
      <c r="M49" s="132">
        <f t="shared" si="174"/>
        <v>0</v>
      </c>
      <c r="N49" s="132">
        <f t="shared" si="174"/>
        <v>2.76</v>
      </c>
      <c r="O49" s="132">
        <f t="shared" si="174"/>
        <v>0</v>
      </c>
      <c r="P49" s="132">
        <f t="shared" si="174"/>
        <v>0</v>
      </c>
      <c r="Q49" s="132">
        <f t="shared" si="174"/>
        <v>8890.87</v>
      </c>
      <c r="R49" s="132">
        <f t="shared" ref="R49" si="175">R50</f>
        <v>8888.11</v>
      </c>
      <c r="S49" s="132">
        <f t="shared" ref="S49" si="176">S50</f>
        <v>0</v>
      </c>
      <c r="T49" s="132">
        <f t="shared" ref="T49" si="177">T50</f>
        <v>0</v>
      </c>
      <c r="U49" s="132">
        <f t="shared" ref="U49" si="178">U50</f>
        <v>8888.11</v>
      </c>
      <c r="V49" s="132">
        <f t="shared" ref="V49" si="179">V50</f>
        <v>0</v>
      </c>
      <c r="W49" s="132">
        <f t="shared" ref="W49" si="180">W50</f>
        <v>0</v>
      </c>
      <c r="X49" s="132">
        <f t="shared" ref="X49" si="181">X50</f>
        <v>0</v>
      </c>
      <c r="Y49" s="132">
        <f t="shared" ref="Y49" si="182">Y50</f>
        <v>0</v>
      </c>
      <c r="Z49" s="132">
        <f t="shared" ref="Z49" si="183">Z50</f>
        <v>2.76</v>
      </c>
      <c r="AA49" s="132">
        <f t="shared" si="174"/>
        <v>0</v>
      </c>
      <c r="AB49" s="132">
        <f t="shared" si="174"/>
        <v>0</v>
      </c>
    </row>
    <row r="50" ht="20.1" customHeight="1" spans="1:28">
      <c r="A50" s="74"/>
      <c r="B50" s="74" t="s">
        <v>149</v>
      </c>
      <c r="C50" s="74"/>
      <c r="D50" s="75" t="s">
        <v>197</v>
      </c>
      <c r="E50" s="132">
        <f>SUM(E51:E52)</f>
        <v>8890.87</v>
      </c>
      <c r="F50" s="132">
        <f t="shared" ref="F50:AB50" si="184">SUM(F51:F52)</f>
        <v>8888.11</v>
      </c>
      <c r="G50" s="132">
        <f t="shared" si="184"/>
        <v>0</v>
      </c>
      <c r="H50" s="132">
        <f t="shared" si="184"/>
        <v>0</v>
      </c>
      <c r="I50" s="132">
        <f t="shared" si="184"/>
        <v>8888.11</v>
      </c>
      <c r="J50" s="132">
        <f t="shared" si="184"/>
        <v>0</v>
      </c>
      <c r="K50" s="132">
        <f t="shared" si="184"/>
        <v>0</v>
      </c>
      <c r="L50" s="132">
        <f t="shared" si="184"/>
        <v>0</v>
      </c>
      <c r="M50" s="132">
        <f t="shared" si="184"/>
        <v>0</v>
      </c>
      <c r="N50" s="132">
        <f t="shared" si="184"/>
        <v>2.76</v>
      </c>
      <c r="O50" s="132">
        <f t="shared" si="184"/>
        <v>0</v>
      </c>
      <c r="P50" s="132">
        <f t="shared" si="184"/>
        <v>0</v>
      </c>
      <c r="Q50" s="132">
        <f t="shared" si="184"/>
        <v>8890.87</v>
      </c>
      <c r="R50" s="132">
        <f t="shared" ref="R50" si="185">SUM(R51:R52)</f>
        <v>8888.11</v>
      </c>
      <c r="S50" s="132">
        <f t="shared" ref="S50" si="186">SUM(S51:S52)</f>
        <v>0</v>
      </c>
      <c r="T50" s="132">
        <f t="shared" ref="T50" si="187">SUM(T51:T52)</f>
        <v>0</v>
      </c>
      <c r="U50" s="132">
        <f t="shared" ref="U50" si="188">SUM(U51:U52)</f>
        <v>8888.11</v>
      </c>
      <c r="V50" s="132">
        <f t="shared" ref="V50" si="189">SUM(V51:V52)</f>
        <v>0</v>
      </c>
      <c r="W50" s="132">
        <f t="shared" ref="W50" si="190">SUM(W51:W52)</f>
        <v>0</v>
      </c>
      <c r="X50" s="132">
        <f t="shared" ref="X50" si="191">SUM(X51:X52)</f>
        <v>0</v>
      </c>
      <c r="Y50" s="132">
        <f t="shared" ref="Y50" si="192">SUM(Y51:Y52)</f>
        <v>0</v>
      </c>
      <c r="Z50" s="132">
        <f t="shared" ref="Z50" si="193">SUM(Z51:Z52)</f>
        <v>2.76</v>
      </c>
      <c r="AA50" s="132">
        <f t="shared" si="184"/>
        <v>0</v>
      </c>
      <c r="AB50" s="132">
        <f t="shared" si="184"/>
        <v>0</v>
      </c>
    </row>
    <row r="51" ht="20.1" customHeight="1" spans="1:28">
      <c r="A51" s="74"/>
      <c r="B51" s="74"/>
      <c r="C51" s="74" t="s">
        <v>144</v>
      </c>
      <c r="D51" s="75" t="s">
        <v>198</v>
      </c>
      <c r="E51" s="132">
        <f t="shared" si="19"/>
        <v>8888.11</v>
      </c>
      <c r="F51" s="132">
        <f t="shared" si="20"/>
        <v>8888.11</v>
      </c>
      <c r="G51" s="76"/>
      <c r="H51" s="76"/>
      <c r="I51" s="76">
        <v>8888.11</v>
      </c>
      <c r="J51" s="132"/>
      <c r="K51" s="76"/>
      <c r="L51" s="76"/>
      <c r="M51" s="76"/>
      <c r="N51" s="76"/>
      <c r="O51" s="76"/>
      <c r="P51" s="76"/>
      <c r="Q51" s="132">
        <f t="shared" ref="Q51:Q52" si="194">R51+V51+Z51</f>
        <v>8888.11</v>
      </c>
      <c r="R51" s="132">
        <f t="shared" ref="R51:R52" si="195">SUM(S51:U51)</f>
        <v>8888.11</v>
      </c>
      <c r="S51" s="76"/>
      <c r="T51" s="76"/>
      <c r="U51" s="76">
        <v>8888.11</v>
      </c>
      <c r="V51" s="132"/>
      <c r="W51" s="76"/>
      <c r="X51" s="76"/>
      <c r="Y51" s="76"/>
      <c r="Z51" s="76"/>
      <c r="AA51" s="76"/>
      <c r="AB51" s="76"/>
    </row>
    <row r="52" ht="20.1" customHeight="1" spans="1:28">
      <c r="A52" s="74"/>
      <c r="B52" s="74"/>
      <c r="C52" s="74" t="s">
        <v>153</v>
      </c>
      <c r="D52" s="75" t="s">
        <v>199</v>
      </c>
      <c r="E52" s="132">
        <f t="shared" si="19"/>
        <v>2.76</v>
      </c>
      <c r="F52" s="132">
        <f t="shared" si="20"/>
        <v>0</v>
      </c>
      <c r="G52" s="76"/>
      <c r="H52" s="76"/>
      <c r="I52" s="76"/>
      <c r="J52" s="132"/>
      <c r="K52" s="76"/>
      <c r="L52" s="76"/>
      <c r="M52" s="76"/>
      <c r="N52" s="76">
        <v>2.76</v>
      </c>
      <c r="O52" s="76"/>
      <c r="P52" s="76"/>
      <c r="Q52" s="132">
        <f t="shared" si="194"/>
        <v>2.76</v>
      </c>
      <c r="R52" s="132">
        <f t="shared" si="195"/>
        <v>0</v>
      </c>
      <c r="S52" s="76"/>
      <c r="T52" s="76"/>
      <c r="U52" s="76"/>
      <c r="V52" s="132"/>
      <c r="W52" s="76"/>
      <c r="X52" s="76"/>
      <c r="Y52" s="76"/>
      <c r="Z52" s="76">
        <v>2.76</v>
      </c>
      <c r="AA52" s="76"/>
      <c r="AB52" s="76"/>
    </row>
  </sheetData>
  <mergeCells count="37">
    <mergeCell ref="A1:AB1"/>
    <mergeCell ref="A2:D2"/>
    <mergeCell ref="E3:Z3"/>
    <mergeCell ref="E4:N4"/>
    <mergeCell ref="Q4:Z4"/>
    <mergeCell ref="F5:I5"/>
    <mergeCell ref="J5:M5"/>
    <mergeCell ref="R5:U5"/>
    <mergeCell ref="V5:Y5"/>
    <mergeCell ref="G6:H6"/>
    <mergeCell ref="S6:T6"/>
    <mergeCell ref="A6:A7"/>
    <mergeCell ref="B6:B7"/>
    <mergeCell ref="C6:C7"/>
    <mergeCell ref="D3:D7"/>
    <mergeCell ref="E5:E7"/>
    <mergeCell ref="F6:F7"/>
    <mergeCell ref="I6:I7"/>
    <mergeCell ref="J6:J7"/>
    <mergeCell ref="K6:K7"/>
    <mergeCell ref="L6:L7"/>
    <mergeCell ref="M6:M7"/>
    <mergeCell ref="N5:N7"/>
    <mergeCell ref="O4:O7"/>
    <mergeCell ref="P4:P7"/>
    <mergeCell ref="Q5:Q7"/>
    <mergeCell ref="R6:R7"/>
    <mergeCell ref="U6:U7"/>
    <mergeCell ref="V6:V7"/>
    <mergeCell ref="W6:W7"/>
    <mergeCell ref="X6:X7"/>
    <mergeCell ref="Y6:Y7"/>
    <mergeCell ref="Z5:Z7"/>
    <mergeCell ref="AA5:AA7"/>
    <mergeCell ref="AB5:AB7"/>
    <mergeCell ref="A3:C5"/>
    <mergeCell ref="AA3:AB4"/>
  </mergeCells>
  <printOptions horizontalCentered="1"/>
  <pageMargins left="0.550694444444444" right="0.550694444444444" top="0.786805555555556" bottom="0.786805555555556" header="0.511805555555556" footer="0.511805555555556"/>
  <pageSetup paperSize="9" scale="5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2"/>
  <sheetViews>
    <sheetView showZeros="0" workbookViewId="0">
      <pane xSplit="3" ySplit="7" topLeftCell="D43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3.5"/>
  <cols>
    <col min="1" max="1" width="4.5" customWidth="1"/>
    <col min="2" max="2" width="6" customWidth="1"/>
    <col min="3" max="3" width="27.25" customWidth="1"/>
    <col min="4" max="4" width="11" customWidth="1"/>
    <col min="5" max="5" width="10.25" customWidth="1"/>
    <col min="6" max="6" width="10.125" customWidth="1"/>
    <col min="7" max="8" width="10.5" customWidth="1"/>
    <col min="9" max="9" width="8.625" customWidth="1"/>
    <col min="12" max="12" width="10.375" customWidth="1"/>
  </cols>
  <sheetData>
    <row r="1" ht="33.95" customHeight="1" spans="1:19">
      <c r="A1" s="4" t="s">
        <v>200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0.1" customHeight="1" spans="1:19">
      <c r="A2" s="77" t="s">
        <v>1</v>
      </c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07" t="s">
        <v>41</v>
      </c>
      <c r="S2" s="107"/>
    </row>
    <row r="3" ht="20.25" customHeight="1" spans="1:19">
      <c r="A3" s="80" t="s">
        <v>201</v>
      </c>
      <c r="B3" s="81"/>
      <c r="C3" s="80" t="s">
        <v>202</v>
      </c>
      <c r="D3" s="11" t="s">
        <v>203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ht="20.1" customHeight="1" spans="1:19">
      <c r="A4" s="82"/>
      <c r="B4" s="83"/>
      <c r="C4" s="84"/>
      <c r="D4" s="85" t="s">
        <v>204</v>
      </c>
      <c r="E4" s="59" t="s">
        <v>205</v>
      </c>
      <c r="F4" s="60"/>
      <c r="G4" s="60"/>
      <c r="H4" s="60"/>
      <c r="I4" s="60"/>
      <c r="J4" s="60"/>
      <c r="K4" s="60"/>
      <c r="L4" s="60"/>
      <c r="M4" s="60"/>
      <c r="N4" s="60"/>
      <c r="O4" s="62"/>
      <c r="P4" s="104" t="s">
        <v>206</v>
      </c>
      <c r="Q4" s="108"/>
      <c r="R4" s="108"/>
      <c r="S4" s="109"/>
    </row>
    <row r="5" ht="20.1" customHeight="1" spans="1:19">
      <c r="A5" s="86" t="s">
        <v>104</v>
      </c>
      <c r="B5" s="86" t="s">
        <v>105</v>
      </c>
      <c r="C5" s="84"/>
      <c r="D5" s="87"/>
      <c r="E5" s="10" t="s">
        <v>98</v>
      </c>
      <c r="F5" s="88" t="s">
        <v>207</v>
      </c>
      <c r="G5" s="89"/>
      <c r="H5" s="89"/>
      <c r="I5" s="89"/>
      <c r="J5" s="89"/>
      <c r="K5" s="89"/>
      <c r="L5" s="89"/>
      <c r="M5" s="105"/>
      <c r="N5" s="9" t="s">
        <v>208</v>
      </c>
      <c r="O5" s="9" t="s">
        <v>209</v>
      </c>
      <c r="P5" s="106"/>
      <c r="Q5" s="110"/>
      <c r="R5" s="110"/>
      <c r="S5" s="111"/>
    </row>
    <row r="6" ht="51.75" customHeight="1" spans="1:19">
      <c r="A6" s="90"/>
      <c r="B6" s="90"/>
      <c r="C6" s="82"/>
      <c r="D6" s="91"/>
      <c r="E6" s="14"/>
      <c r="F6" s="9" t="s">
        <v>102</v>
      </c>
      <c r="G6" s="9" t="s">
        <v>210</v>
      </c>
      <c r="H6" s="9" t="s">
        <v>211</v>
      </c>
      <c r="I6" s="9" t="s">
        <v>212</v>
      </c>
      <c r="J6" s="9" t="s">
        <v>213</v>
      </c>
      <c r="K6" s="9" t="s">
        <v>214</v>
      </c>
      <c r="L6" s="9" t="s">
        <v>215</v>
      </c>
      <c r="M6" s="9" t="s">
        <v>216</v>
      </c>
      <c r="N6" s="9"/>
      <c r="O6" s="9"/>
      <c r="P6" s="9" t="s">
        <v>102</v>
      </c>
      <c r="Q6" s="9" t="s">
        <v>217</v>
      </c>
      <c r="R6" s="9" t="s">
        <v>218</v>
      </c>
      <c r="S6" s="9" t="s">
        <v>219</v>
      </c>
    </row>
    <row r="7" ht="20.1" customHeight="1" spans="1:19">
      <c r="A7" s="92">
        <v>1</v>
      </c>
      <c r="B7" s="92">
        <v>2</v>
      </c>
      <c r="C7" s="93">
        <v>3</v>
      </c>
      <c r="D7" s="92">
        <v>4</v>
      </c>
      <c r="E7" s="92">
        <v>5</v>
      </c>
      <c r="F7" s="92">
        <v>6</v>
      </c>
      <c r="G7" s="92">
        <v>7</v>
      </c>
      <c r="H7" s="93">
        <v>8</v>
      </c>
      <c r="I7" s="92">
        <v>9</v>
      </c>
      <c r="J7" s="92">
        <v>10</v>
      </c>
      <c r="K7" s="92">
        <v>11</v>
      </c>
      <c r="L7" s="92">
        <v>12</v>
      </c>
      <c r="M7" s="93">
        <v>13</v>
      </c>
      <c r="N7" s="92">
        <v>14</v>
      </c>
      <c r="O7" s="92">
        <v>15</v>
      </c>
      <c r="P7" s="92">
        <v>16</v>
      </c>
      <c r="Q7" s="92">
        <v>17</v>
      </c>
      <c r="R7" s="93">
        <v>18</v>
      </c>
      <c r="S7" s="92">
        <v>19</v>
      </c>
    </row>
    <row r="8" ht="20.1" customHeight="1" spans="1:19">
      <c r="A8" s="94" t="s">
        <v>220</v>
      </c>
      <c r="B8" s="95"/>
      <c r="C8" s="96"/>
      <c r="D8" s="97">
        <f>D9+D23+D51</f>
        <v>189944.28</v>
      </c>
      <c r="E8" s="97">
        <f t="shared" ref="E8:S8" si="0">E9+E23+E51</f>
        <v>189943.48</v>
      </c>
      <c r="F8" s="97">
        <f t="shared" si="0"/>
        <v>189943.48</v>
      </c>
      <c r="G8" s="97">
        <f t="shared" si="0"/>
        <v>169025.97</v>
      </c>
      <c r="H8" s="97">
        <f t="shared" si="0"/>
        <v>0</v>
      </c>
      <c r="I8" s="97">
        <f t="shared" si="0"/>
        <v>0</v>
      </c>
      <c r="J8" s="97">
        <f t="shared" si="0"/>
        <v>0</v>
      </c>
      <c r="K8" s="97">
        <f t="shared" si="0"/>
        <v>1381.1</v>
      </c>
      <c r="L8" s="97">
        <f t="shared" si="0"/>
        <v>40.5</v>
      </c>
      <c r="M8" s="97">
        <f t="shared" si="0"/>
        <v>19495.91</v>
      </c>
      <c r="N8" s="97">
        <f t="shared" si="0"/>
        <v>0</v>
      </c>
      <c r="O8" s="97">
        <f t="shared" si="0"/>
        <v>0</v>
      </c>
      <c r="P8" s="97">
        <f t="shared" si="0"/>
        <v>0</v>
      </c>
      <c r="Q8" s="97">
        <f t="shared" si="0"/>
        <v>0</v>
      </c>
      <c r="R8" s="97">
        <f t="shared" si="0"/>
        <v>0</v>
      </c>
      <c r="S8" s="97">
        <f t="shared" si="0"/>
        <v>0</v>
      </c>
    </row>
    <row r="9" ht="18" customHeight="1" spans="1:19">
      <c r="A9" s="98">
        <v>301</v>
      </c>
      <c r="B9" s="99" t="s">
        <v>221</v>
      </c>
      <c r="C9" s="100" t="s">
        <v>99</v>
      </c>
      <c r="D9" s="97">
        <f>SUM(D10:D22)</f>
        <v>165155.8</v>
      </c>
      <c r="E9" s="97">
        <f t="shared" ref="E9:S9" si="1">SUM(E10:E22)</f>
        <v>165155.8</v>
      </c>
      <c r="F9" s="97">
        <f t="shared" si="1"/>
        <v>165155.8</v>
      </c>
      <c r="G9" s="97">
        <f t="shared" si="1"/>
        <v>162395.96</v>
      </c>
      <c r="H9" s="97">
        <f t="shared" si="1"/>
        <v>0</v>
      </c>
      <c r="I9" s="97">
        <f t="shared" si="1"/>
        <v>0</v>
      </c>
      <c r="J9" s="97">
        <f t="shared" si="1"/>
        <v>0</v>
      </c>
      <c r="K9" s="97">
        <f t="shared" si="1"/>
        <v>80</v>
      </c>
      <c r="L9" s="97">
        <f t="shared" si="1"/>
        <v>0</v>
      </c>
      <c r="M9" s="97">
        <f t="shared" si="1"/>
        <v>2679.84</v>
      </c>
      <c r="N9" s="97">
        <f t="shared" si="1"/>
        <v>0</v>
      </c>
      <c r="O9" s="97">
        <f t="shared" si="1"/>
        <v>0</v>
      </c>
      <c r="P9" s="97">
        <f t="shared" si="1"/>
        <v>0</v>
      </c>
      <c r="Q9" s="97">
        <f t="shared" si="1"/>
        <v>0</v>
      </c>
      <c r="R9" s="97">
        <f t="shared" si="1"/>
        <v>0</v>
      </c>
      <c r="S9" s="97">
        <f t="shared" si="1"/>
        <v>0</v>
      </c>
    </row>
    <row r="10" ht="18" customHeight="1" spans="1:19">
      <c r="A10" s="101"/>
      <c r="B10" s="99" t="s">
        <v>222</v>
      </c>
      <c r="C10" s="102" t="s">
        <v>223</v>
      </c>
      <c r="D10" s="97">
        <f t="shared" ref="D10:D61" si="2">E10+P10</f>
        <v>38807.27</v>
      </c>
      <c r="E10" s="97">
        <f t="shared" ref="E10:E62" si="3">F10+N10+O10</f>
        <v>38807.27</v>
      </c>
      <c r="F10" s="97">
        <f t="shared" ref="F10:F62" si="4">SUM(G10:M10)</f>
        <v>38807.27</v>
      </c>
      <c r="G10" s="103">
        <v>38807.27</v>
      </c>
      <c r="H10" s="103"/>
      <c r="I10" s="103"/>
      <c r="J10" s="103"/>
      <c r="K10" s="103"/>
      <c r="L10" s="103"/>
      <c r="M10" s="103"/>
      <c r="N10" s="103"/>
      <c r="O10" s="103"/>
      <c r="P10" s="97">
        <f t="shared" ref="P10:P62" si="5">SUM(Q10:S10)</f>
        <v>0</v>
      </c>
      <c r="Q10" s="103"/>
      <c r="R10" s="103"/>
      <c r="S10" s="103"/>
    </row>
    <row r="11" ht="18" customHeight="1" spans="1:19">
      <c r="A11" s="101"/>
      <c r="B11" s="99" t="s">
        <v>224</v>
      </c>
      <c r="C11" s="102" t="s">
        <v>225</v>
      </c>
      <c r="D11" s="97">
        <f t="shared" si="2"/>
        <v>31620.68</v>
      </c>
      <c r="E11" s="97">
        <f t="shared" si="3"/>
        <v>31620.68</v>
      </c>
      <c r="F11" s="97">
        <f t="shared" si="4"/>
        <v>31620.68</v>
      </c>
      <c r="G11" s="103">
        <v>31378.53</v>
      </c>
      <c r="H11" s="103"/>
      <c r="I11" s="103"/>
      <c r="J11" s="103"/>
      <c r="K11" s="103"/>
      <c r="L11" s="103"/>
      <c r="M11" s="103">
        <v>242.15</v>
      </c>
      <c r="N11" s="103"/>
      <c r="O11" s="103"/>
      <c r="P11" s="97">
        <f t="shared" si="5"/>
        <v>0</v>
      </c>
      <c r="Q11" s="103"/>
      <c r="R11" s="103"/>
      <c r="S11" s="103"/>
    </row>
    <row r="12" ht="18" customHeight="1" spans="1:19">
      <c r="A12" s="101"/>
      <c r="B12" s="99" t="s">
        <v>226</v>
      </c>
      <c r="C12" s="102" t="s">
        <v>227</v>
      </c>
      <c r="D12" s="97">
        <f t="shared" si="2"/>
        <v>5659.92</v>
      </c>
      <c r="E12" s="97">
        <f t="shared" si="3"/>
        <v>5659.92</v>
      </c>
      <c r="F12" s="97">
        <f t="shared" si="4"/>
        <v>5659.92</v>
      </c>
      <c r="G12" s="103">
        <v>5364.43</v>
      </c>
      <c r="H12" s="103"/>
      <c r="I12" s="103"/>
      <c r="J12" s="103"/>
      <c r="K12" s="103">
        <v>80</v>
      </c>
      <c r="L12" s="103"/>
      <c r="M12" s="103">
        <v>215.49</v>
      </c>
      <c r="N12" s="103"/>
      <c r="O12" s="103"/>
      <c r="P12" s="97">
        <f t="shared" si="5"/>
        <v>0</v>
      </c>
      <c r="Q12" s="103"/>
      <c r="R12" s="103"/>
      <c r="S12" s="103"/>
    </row>
    <row r="13" ht="18" customHeight="1" spans="1:19">
      <c r="A13" s="101"/>
      <c r="B13" s="99" t="s">
        <v>228</v>
      </c>
      <c r="C13" s="102" t="s">
        <v>229</v>
      </c>
      <c r="D13" s="97">
        <f t="shared" si="2"/>
        <v>0</v>
      </c>
      <c r="E13" s="97">
        <f t="shared" si="3"/>
        <v>0</v>
      </c>
      <c r="F13" s="97">
        <f t="shared" si="4"/>
        <v>0</v>
      </c>
      <c r="G13" s="103"/>
      <c r="H13" s="103"/>
      <c r="I13" s="103"/>
      <c r="J13" s="103"/>
      <c r="K13" s="103"/>
      <c r="L13" s="103"/>
      <c r="M13" s="103"/>
      <c r="N13" s="103"/>
      <c r="O13" s="103"/>
      <c r="P13" s="97">
        <f t="shared" si="5"/>
        <v>0</v>
      </c>
      <c r="Q13" s="103"/>
      <c r="R13" s="103"/>
      <c r="S13" s="103"/>
    </row>
    <row r="14" ht="18" customHeight="1" spans="1:19">
      <c r="A14" s="101"/>
      <c r="B14" s="99" t="s">
        <v>230</v>
      </c>
      <c r="C14" s="102" t="s">
        <v>231</v>
      </c>
      <c r="D14" s="97">
        <f t="shared" si="2"/>
        <v>50747.95</v>
      </c>
      <c r="E14" s="97">
        <f t="shared" si="3"/>
        <v>50747.95</v>
      </c>
      <c r="F14" s="97">
        <f t="shared" si="4"/>
        <v>50747.95</v>
      </c>
      <c r="G14" s="103">
        <v>50741.23</v>
      </c>
      <c r="H14" s="103"/>
      <c r="I14" s="103"/>
      <c r="J14" s="103"/>
      <c r="K14" s="103"/>
      <c r="L14" s="103"/>
      <c r="M14" s="103">
        <v>6.72</v>
      </c>
      <c r="N14" s="103"/>
      <c r="O14" s="103"/>
      <c r="P14" s="97">
        <f t="shared" si="5"/>
        <v>0</v>
      </c>
      <c r="Q14" s="103"/>
      <c r="R14" s="103"/>
      <c r="S14" s="103"/>
    </row>
    <row r="15" ht="18" customHeight="1" spans="1:19">
      <c r="A15" s="101"/>
      <c r="B15" s="99" t="s">
        <v>232</v>
      </c>
      <c r="C15" s="102" t="s">
        <v>233</v>
      </c>
      <c r="D15" s="97">
        <f t="shared" si="2"/>
        <v>15994.59</v>
      </c>
      <c r="E15" s="97">
        <f t="shared" si="3"/>
        <v>15994.59</v>
      </c>
      <c r="F15" s="97">
        <f t="shared" si="4"/>
        <v>15994.59</v>
      </c>
      <c r="G15" s="103">
        <v>14806.18</v>
      </c>
      <c r="H15" s="103"/>
      <c r="I15" s="103"/>
      <c r="J15" s="103"/>
      <c r="K15" s="103"/>
      <c r="L15" s="103"/>
      <c r="M15" s="103">
        <v>1188.41</v>
      </c>
      <c r="N15" s="103"/>
      <c r="O15" s="103"/>
      <c r="P15" s="97">
        <f t="shared" si="5"/>
        <v>0</v>
      </c>
      <c r="Q15" s="103"/>
      <c r="R15" s="103"/>
      <c r="S15" s="103"/>
    </row>
    <row r="16" ht="18" customHeight="1" spans="1:19">
      <c r="A16" s="101"/>
      <c r="B16" s="99" t="s">
        <v>234</v>
      </c>
      <c r="C16" s="102" t="s">
        <v>235</v>
      </c>
      <c r="D16" s="97">
        <f t="shared" si="2"/>
        <v>5922.47</v>
      </c>
      <c r="E16" s="97">
        <f t="shared" si="3"/>
        <v>5922.47</v>
      </c>
      <c r="F16" s="97">
        <f t="shared" si="4"/>
        <v>5922.47</v>
      </c>
      <c r="G16" s="103">
        <v>5922.47</v>
      </c>
      <c r="H16" s="103"/>
      <c r="I16" s="103"/>
      <c r="J16" s="103"/>
      <c r="K16" s="103"/>
      <c r="L16" s="103"/>
      <c r="M16" s="103"/>
      <c r="N16" s="103"/>
      <c r="O16" s="103"/>
      <c r="P16" s="97">
        <f t="shared" si="5"/>
        <v>0</v>
      </c>
      <c r="Q16" s="103"/>
      <c r="R16" s="103"/>
      <c r="S16" s="103"/>
    </row>
    <row r="17" ht="18" customHeight="1" spans="1:19">
      <c r="A17" s="101"/>
      <c r="B17" s="99" t="s">
        <v>236</v>
      </c>
      <c r="C17" s="102" t="s">
        <v>237</v>
      </c>
      <c r="D17" s="97">
        <f t="shared" si="2"/>
        <v>4153.46</v>
      </c>
      <c r="E17" s="97">
        <f t="shared" si="3"/>
        <v>4153.46</v>
      </c>
      <c r="F17" s="97">
        <f t="shared" si="4"/>
        <v>4153.46</v>
      </c>
      <c r="G17" s="103">
        <v>3727.35</v>
      </c>
      <c r="H17" s="103"/>
      <c r="I17" s="103"/>
      <c r="J17" s="103"/>
      <c r="K17" s="103"/>
      <c r="L17" s="103"/>
      <c r="M17" s="103">
        <v>426.11</v>
      </c>
      <c r="N17" s="103"/>
      <c r="O17" s="103"/>
      <c r="P17" s="97">
        <f t="shared" si="5"/>
        <v>0</v>
      </c>
      <c r="Q17" s="103"/>
      <c r="R17" s="103"/>
      <c r="S17" s="103"/>
    </row>
    <row r="18" ht="18" customHeight="1" spans="1:19">
      <c r="A18" s="101"/>
      <c r="B18" s="99" t="s">
        <v>238</v>
      </c>
      <c r="C18" s="102" t="s">
        <v>239</v>
      </c>
      <c r="D18" s="97">
        <f t="shared" si="2"/>
        <v>2713.83</v>
      </c>
      <c r="E18" s="97">
        <f t="shared" si="3"/>
        <v>2713.83</v>
      </c>
      <c r="F18" s="97">
        <f t="shared" si="4"/>
        <v>2713.83</v>
      </c>
      <c r="G18" s="103">
        <v>2314.61</v>
      </c>
      <c r="H18" s="103"/>
      <c r="I18" s="103"/>
      <c r="J18" s="103"/>
      <c r="K18" s="103"/>
      <c r="L18" s="103"/>
      <c r="M18" s="103">
        <v>399.22</v>
      </c>
      <c r="N18" s="103"/>
      <c r="O18" s="103"/>
      <c r="P18" s="97">
        <f t="shared" si="5"/>
        <v>0</v>
      </c>
      <c r="Q18" s="103"/>
      <c r="R18" s="103"/>
      <c r="S18" s="103"/>
    </row>
    <row r="19" ht="18" customHeight="1" spans="1:19">
      <c r="A19" s="101"/>
      <c r="B19" s="99" t="s">
        <v>240</v>
      </c>
      <c r="C19" s="102" t="s">
        <v>241</v>
      </c>
      <c r="D19" s="97">
        <f t="shared" si="2"/>
        <v>585.8</v>
      </c>
      <c r="E19" s="97">
        <f t="shared" si="3"/>
        <v>585.8</v>
      </c>
      <c r="F19" s="97">
        <f t="shared" si="4"/>
        <v>585.8</v>
      </c>
      <c r="G19" s="103">
        <v>450.19</v>
      </c>
      <c r="H19" s="103"/>
      <c r="I19" s="103"/>
      <c r="J19" s="103"/>
      <c r="K19" s="103"/>
      <c r="L19" s="103"/>
      <c r="M19" s="103">
        <v>135.61</v>
      </c>
      <c r="N19" s="103"/>
      <c r="O19" s="103"/>
      <c r="P19" s="97">
        <f t="shared" si="5"/>
        <v>0</v>
      </c>
      <c r="Q19" s="103"/>
      <c r="R19" s="103"/>
      <c r="S19" s="103"/>
    </row>
    <row r="20" ht="18" customHeight="1" spans="1:19">
      <c r="A20" s="101"/>
      <c r="B20" s="99" t="s">
        <v>242</v>
      </c>
      <c r="C20" s="102" t="s">
        <v>243</v>
      </c>
      <c r="D20" s="97">
        <f t="shared" si="2"/>
        <v>8888.11</v>
      </c>
      <c r="E20" s="97">
        <f t="shared" si="3"/>
        <v>8888.11</v>
      </c>
      <c r="F20" s="97">
        <f t="shared" si="4"/>
        <v>8888.11</v>
      </c>
      <c r="G20" s="103">
        <v>8883.7</v>
      </c>
      <c r="H20" s="103"/>
      <c r="I20" s="103"/>
      <c r="J20" s="103"/>
      <c r="K20" s="103"/>
      <c r="L20" s="103"/>
      <c r="M20" s="103">
        <v>4.41</v>
      </c>
      <c r="N20" s="103"/>
      <c r="O20" s="103"/>
      <c r="P20" s="97">
        <f t="shared" si="5"/>
        <v>0</v>
      </c>
      <c r="Q20" s="103"/>
      <c r="R20" s="103"/>
      <c r="S20" s="103"/>
    </row>
    <row r="21" ht="18" customHeight="1" spans="1:19">
      <c r="A21" s="101"/>
      <c r="B21" s="99" t="s">
        <v>244</v>
      </c>
      <c r="C21" s="102" t="s">
        <v>245</v>
      </c>
      <c r="D21" s="97">
        <f t="shared" si="2"/>
        <v>13.17</v>
      </c>
      <c r="E21" s="97">
        <f t="shared" si="3"/>
        <v>13.17</v>
      </c>
      <c r="F21" s="97">
        <f t="shared" si="4"/>
        <v>13.17</v>
      </c>
      <c r="G21" s="103"/>
      <c r="H21" s="103"/>
      <c r="I21" s="103"/>
      <c r="J21" s="103"/>
      <c r="K21" s="103"/>
      <c r="L21" s="103"/>
      <c r="M21" s="103">
        <v>13.17</v>
      </c>
      <c r="N21" s="103"/>
      <c r="O21" s="103"/>
      <c r="P21" s="97">
        <f t="shared" si="5"/>
        <v>0</v>
      </c>
      <c r="Q21" s="103"/>
      <c r="R21" s="103"/>
      <c r="S21" s="103"/>
    </row>
    <row r="22" ht="18" customHeight="1" spans="1:19">
      <c r="A22" s="101"/>
      <c r="B22" s="99" t="s">
        <v>246</v>
      </c>
      <c r="C22" s="102" t="s">
        <v>247</v>
      </c>
      <c r="D22" s="97">
        <f t="shared" si="2"/>
        <v>48.55</v>
      </c>
      <c r="E22" s="97">
        <f t="shared" si="3"/>
        <v>48.55</v>
      </c>
      <c r="F22" s="97">
        <f t="shared" si="4"/>
        <v>48.55</v>
      </c>
      <c r="G22" s="103"/>
      <c r="H22" s="103"/>
      <c r="I22" s="103"/>
      <c r="J22" s="103"/>
      <c r="K22" s="103"/>
      <c r="L22" s="103"/>
      <c r="M22" s="103">
        <v>48.55</v>
      </c>
      <c r="N22" s="103"/>
      <c r="O22" s="103"/>
      <c r="P22" s="97">
        <f t="shared" si="5"/>
        <v>0</v>
      </c>
      <c r="Q22" s="103"/>
      <c r="R22" s="103"/>
      <c r="S22" s="103"/>
    </row>
    <row r="23" ht="18" customHeight="1" spans="1:19">
      <c r="A23" s="98">
        <v>302</v>
      </c>
      <c r="B23" s="99"/>
      <c r="C23" s="100" t="s">
        <v>100</v>
      </c>
      <c r="D23" s="97">
        <f>SUM(D24:D50)</f>
        <v>12904.95</v>
      </c>
      <c r="E23" s="97">
        <f t="shared" ref="E23:S23" si="6">SUM(E24:E50)</f>
        <v>12904.95</v>
      </c>
      <c r="F23" s="97">
        <f t="shared" si="6"/>
        <v>12904.95</v>
      </c>
      <c r="G23" s="97">
        <f t="shared" si="6"/>
        <v>4015.57</v>
      </c>
      <c r="H23" s="97">
        <f t="shared" si="6"/>
        <v>0</v>
      </c>
      <c r="I23" s="97">
        <f t="shared" si="6"/>
        <v>0</v>
      </c>
      <c r="J23" s="97">
        <f t="shared" si="6"/>
        <v>0</v>
      </c>
      <c r="K23" s="97">
        <f t="shared" si="6"/>
        <v>1231.1</v>
      </c>
      <c r="L23" s="97">
        <f t="shared" si="6"/>
        <v>40.5</v>
      </c>
      <c r="M23" s="97">
        <f t="shared" si="6"/>
        <v>7617.78</v>
      </c>
      <c r="N23" s="97">
        <f t="shared" si="6"/>
        <v>0</v>
      </c>
      <c r="O23" s="97">
        <f t="shared" si="6"/>
        <v>0</v>
      </c>
      <c r="P23" s="97">
        <f t="shared" si="6"/>
        <v>0</v>
      </c>
      <c r="Q23" s="97">
        <f t="shared" si="6"/>
        <v>0</v>
      </c>
      <c r="R23" s="97">
        <f t="shared" si="6"/>
        <v>0</v>
      </c>
      <c r="S23" s="97">
        <f t="shared" si="6"/>
        <v>0</v>
      </c>
    </row>
    <row r="24" ht="18" customHeight="1" spans="1:19">
      <c r="A24" s="101"/>
      <c r="B24" s="99" t="s">
        <v>222</v>
      </c>
      <c r="C24" s="102" t="s">
        <v>248</v>
      </c>
      <c r="D24" s="97">
        <f t="shared" si="2"/>
        <v>2321.56</v>
      </c>
      <c r="E24" s="97">
        <f t="shared" si="3"/>
        <v>2321.56</v>
      </c>
      <c r="F24" s="97">
        <f t="shared" si="4"/>
        <v>2321.56</v>
      </c>
      <c r="G24" s="103">
        <v>450.52</v>
      </c>
      <c r="H24" s="103"/>
      <c r="I24" s="103"/>
      <c r="J24" s="103"/>
      <c r="K24" s="103">
        <v>75</v>
      </c>
      <c r="L24" s="103"/>
      <c r="M24" s="103">
        <v>1796.04</v>
      </c>
      <c r="N24" s="103"/>
      <c r="O24" s="103"/>
      <c r="P24" s="97">
        <f t="shared" si="5"/>
        <v>0</v>
      </c>
      <c r="Q24" s="103"/>
      <c r="R24" s="103"/>
      <c r="S24" s="103"/>
    </row>
    <row r="25" ht="18" customHeight="1" spans="1:19">
      <c r="A25" s="101"/>
      <c r="B25" s="99" t="s">
        <v>224</v>
      </c>
      <c r="C25" s="102" t="s">
        <v>249</v>
      </c>
      <c r="D25" s="97">
        <f t="shared" si="2"/>
        <v>107.08</v>
      </c>
      <c r="E25" s="97">
        <f t="shared" si="3"/>
        <v>107.08</v>
      </c>
      <c r="F25" s="97">
        <f t="shared" si="4"/>
        <v>107.08</v>
      </c>
      <c r="G25" s="103">
        <v>65.1</v>
      </c>
      <c r="H25" s="103"/>
      <c r="I25" s="103"/>
      <c r="J25" s="103"/>
      <c r="K25" s="103">
        <v>22.7</v>
      </c>
      <c r="L25" s="103"/>
      <c r="M25" s="103">
        <v>19.28</v>
      </c>
      <c r="N25" s="103"/>
      <c r="O25" s="103"/>
      <c r="P25" s="97">
        <f t="shared" si="5"/>
        <v>0</v>
      </c>
      <c r="Q25" s="103"/>
      <c r="R25" s="103"/>
      <c r="S25" s="103"/>
    </row>
    <row r="26" ht="18" customHeight="1" spans="1:19">
      <c r="A26" s="101"/>
      <c r="B26" s="99" t="s">
        <v>226</v>
      </c>
      <c r="C26" s="102" t="s">
        <v>250</v>
      </c>
      <c r="D26" s="97">
        <f t="shared" si="2"/>
        <v>0</v>
      </c>
      <c r="E26" s="97">
        <f t="shared" si="3"/>
        <v>0</v>
      </c>
      <c r="F26" s="97">
        <f t="shared" si="4"/>
        <v>0</v>
      </c>
      <c r="G26" s="103"/>
      <c r="H26" s="103"/>
      <c r="I26" s="103"/>
      <c r="J26" s="103"/>
      <c r="K26" s="103"/>
      <c r="L26" s="103"/>
      <c r="M26" s="103"/>
      <c r="N26" s="103"/>
      <c r="O26" s="103"/>
      <c r="P26" s="97">
        <f t="shared" si="5"/>
        <v>0</v>
      </c>
      <c r="Q26" s="103"/>
      <c r="R26" s="103"/>
      <c r="S26" s="103"/>
    </row>
    <row r="27" ht="18" customHeight="1" spans="1:19">
      <c r="A27" s="101"/>
      <c r="B27" s="99" t="s">
        <v>251</v>
      </c>
      <c r="C27" s="102" t="s">
        <v>252</v>
      </c>
      <c r="D27" s="97">
        <f t="shared" si="2"/>
        <v>0</v>
      </c>
      <c r="E27" s="97">
        <f t="shared" si="3"/>
        <v>0</v>
      </c>
      <c r="F27" s="97">
        <f t="shared" si="4"/>
        <v>0</v>
      </c>
      <c r="G27" s="103"/>
      <c r="H27" s="103"/>
      <c r="I27" s="103"/>
      <c r="J27" s="103"/>
      <c r="K27" s="103"/>
      <c r="L27" s="103"/>
      <c r="M27" s="103"/>
      <c r="N27" s="103"/>
      <c r="O27" s="103"/>
      <c r="P27" s="97">
        <f t="shared" si="5"/>
        <v>0</v>
      </c>
      <c r="Q27" s="103"/>
      <c r="R27" s="103"/>
      <c r="S27" s="103"/>
    </row>
    <row r="28" ht="18" customHeight="1" spans="1:19">
      <c r="A28" s="101"/>
      <c r="B28" s="99" t="s">
        <v>253</v>
      </c>
      <c r="C28" s="102" t="s">
        <v>254</v>
      </c>
      <c r="D28" s="97">
        <f t="shared" si="2"/>
        <v>265.85</v>
      </c>
      <c r="E28" s="97">
        <f t="shared" si="3"/>
        <v>265.85</v>
      </c>
      <c r="F28" s="97">
        <f t="shared" si="4"/>
        <v>265.85</v>
      </c>
      <c r="G28" s="103">
        <v>53.78</v>
      </c>
      <c r="H28" s="103"/>
      <c r="I28" s="103"/>
      <c r="J28" s="103"/>
      <c r="K28" s="103">
        <v>105</v>
      </c>
      <c r="L28" s="103"/>
      <c r="M28" s="103">
        <v>107.07</v>
      </c>
      <c r="N28" s="103"/>
      <c r="O28" s="103"/>
      <c r="P28" s="97">
        <f t="shared" si="5"/>
        <v>0</v>
      </c>
      <c r="Q28" s="103"/>
      <c r="R28" s="103"/>
      <c r="S28" s="103"/>
    </row>
    <row r="29" ht="18" customHeight="1" spans="1:19">
      <c r="A29" s="101"/>
      <c r="B29" s="99" t="s">
        <v>228</v>
      </c>
      <c r="C29" s="102" t="s">
        <v>255</v>
      </c>
      <c r="D29" s="97">
        <f t="shared" si="2"/>
        <v>1089.55</v>
      </c>
      <c r="E29" s="97">
        <f t="shared" si="3"/>
        <v>1089.55</v>
      </c>
      <c r="F29" s="97">
        <f t="shared" si="4"/>
        <v>1089.55</v>
      </c>
      <c r="G29" s="103">
        <v>107.41</v>
      </c>
      <c r="H29" s="103"/>
      <c r="I29" s="103"/>
      <c r="J29" s="103"/>
      <c r="K29" s="103">
        <v>298.51</v>
      </c>
      <c r="L29" s="103"/>
      <c r="M29" s="103">
        <v>683.63</v>
      </c>
      <c r="N29" s="103"/>
      <c r="O29" s="103"/>
      <c r="P29" s="97">
        <f t="shared" si="5"/>
        <v>0</v>
      </c>
      <c r="Q29" s="103"/>
      <c r="R29" s="103"/>
      <c r="S29" s="103"/>
    </row>
    <row r="30" ht="18" customHeight="1" spans="1:19">
      <c r="A30" s="101"/>
      <c r="B30" s="99" t="s">
        <v>230</v>
      </c>
      <c r="C30" s="102" t="s">
        <v>256</v>
      </c>
      <c r="D30" s="97">
        <f t="shared" si="2"/>
        <v>52.83</v>
      </c>
      <c r="E30" s="97">
        <f t="shared" si="3"/>
        <v>52.83</v>
      </c>
      <c r="F30" s="97">
        <f t="shared" si="4"/>
        <v>52.83</v>
      </c>
      <c r="G30" s="103">
        <v>32.17</v>
      </c>
      <c r="H30" s="103"/>
      <c r="I30" s="103"/>
      <c r="J30" s="103"/>
      <c r="K30" s="103">
        <v>9.5</v>
      </c>
      <c r="L30" s="103"/>
      <c r="M30" s="103">
        <v>11.16</v>
      </c>
      <c r="N30" s="103"/>
      <c r="O30" s="103"/>
      <c r="P30" s="97">
        <f t="shared" si="5"/>
        <v>0</v>
      </c>
      <c r="Q30" s="103"/>
      <c r="R30" s="103"/>
      <c r="S30" s="103"/>
    </row>
    <row r="31" ht="18" customHeight="1" spans="1:19">
      <c r="A31" s="101"/>
      <c r="B31" s="99" t="s">
        <v>232</v>
      </c>
      <c r="C31" s="102" t="s">
        <v>257</v>
      </c>
      <c r="D31" s="97">
        <f t="shared" si="2"/>
        <v>0</v>
      </c>
      <c r="E31" s="97">
        <f t="shared" si="3"/>
        <v>0</v>
      </c>
      <c r="F31" s="97">
        <f t="shared" si="4"/>
        <v>0</v>
      </c>
      <c r="G31" s="103"/>
      <c r="H31" s="103"/>
      <c r="I31" s="103"/>
      <c r="J31" s="103"/>
      <c r="K31" s="103"/>
      <c r="L31" s="103"/>
      <c r="M31" s="103"/>
      <c r="N31" s="103"/>
      <c r="O31" s="103"/>
      <c r="P31" s="97">
        <f t="shared" si="5"/>
        <v>0</v>
      </c>
      <c r="Q31" s="103"/>
      <c r="R31" s="103"/>
      <c r="S31" s="103"/>
    </row>
    <row r="32" ht="18" customHeight="1" spans="1:19">
      <c r="A32" s="101"/>
      <c r="B32" s="99" t="s">
        <v>234</v>
      </c>
      <c r="C32" s="102" t="s">
        <v>258</v>
      </c>
      <c r="D32" s="97">
        <f t="shared" si="2"/>
        <v>464.79</v>
      </c>
      <c r="E32" s="97">
        <f t="shared" si="3"/>
        <v>464.79</v>
      </c>
      <c r="F32" s="97">
        <f t="shared" si="4"/>
        <v>464.79</v>
      </c>
      <c r="G32" s="103">
        <v>26.68</v>
      </c>
      <c r="H32" s="103"/>
      <c r="I32" s="103"/>
      <c r="J32" s="103"/>
      <c r="K32" s="103">
        <v>94.84</v>
      </c>
      <c r="L32" s="103"/>
      <c r="M32" s="103">
        <v>343.27</v>
      </c>
      <c r="N32" s="103"/>
      <c r="O32" s="103"/>
      <c r="P32" s="97">
        <f t="shared" si="5"/>
        <v>0</v>
      </c>
      <c r="Q32" s="103"/>
      <c r="R32" s="103"/>
      <c r="S32" s="103"/>
    </row>
    <row r="33" ht="18" customHeight="1" spans="1:19">
      <c r="A33" s="101"/>
      <c r="B33" s="99" t="s">
        <v>238</v>
      </c>
      <c r="C33" s="102" t="s">
        <v>259</v>
      </c>
      <c r="D33" s="97">
        <f t="shared" si="2"/>
        <v>96.89</v>
      </c>
      <c r="E33" s="97">
        <f t="shared" si="3"/>
        <v>96.89</v>
      </c>
      <c r="F33" s="97">
        <f t="shared" si="4"/>
        <v>96.89</v>
      </c>
      <c r="G33" s="103">
        <v>69.68</v>
      </c>
      <c r="H33" s="103"/>
      <c r="I33" s="103"/>
      <c r="J33" s="103"/>
      <c r="K33" s="103">
        <v>21.5</v>
      </c>
      <c r="L33" s="103"/>
      <c r="M33" s="103">
        <v>5.71</v>
      </c>
      <c r="N33" s="103"/>
      <c r="O33" s="103"/>
      <c r="P33" s="97">
        <f t="shared" si="5"/>
        <v>0</v>
      </c>
      <c r="Q33" s="103"/>
      <c r="R33" s="103"/>
      <c r="S33" s="103"/>
    </row>
    <row r="34" ht="18" customHeight="1" spans="1:19">
      <c r="A34" s="101"/>
      <c r="B34" s="99" t="s">
        <v>240</v>
      </c>
      <c r="C34" s="102" t="s">
        <v>260</v>
      </c>
      <c r="D34" s="97">
        <f t="shared" si="2"/>
        <v>0</v>
      </c>
      <c r="E34" s="97">
        <f t="shared" si="3"/>
        <v>0</v>
      </c>
      <c r="F34" s="97">
        <f t="shared" si="4"/>
        <v>0</v>
      </c>
      <c r="G34" s="103"/>
      <c r="H34" s="103"/>
      <c r="I34" s="103"/>
      <c r="J34" s="103"/>
      <c r="K34" s="103"/>
      <c r="L34" s="103"/>
      <c r="M34" s="103"/>
      <c r="N34" s="103"/>
      <c r="O34" s="103"/>
      <c r="P34" s="97">
        <f t="shared" si="5"/>
        <v>0</v>
      </c>
      <c r="Q34" s="103"/>
      <c r="R34" s="103"/>
      <c r="S34" s="103"/>
    </row>
    <row r="35" ht="18" customHeight="1" spans="1:19">
      <c r="A35" s="101"/>
      <c r="B35" s="99" t="s">
        <v>242</v>
      </c>
      <c r="C35" s="102" t="s">
        <v>261</v>
      </c>
      <c r="D35" s="97">
        <f t="shared" si="2"/>
        <v>3659.29</v>
      </c>
      <c r="E35" s="97">
        <f t="shared" si="3"/>
        <v>3659.29</v>
      </c>
      <c r="F35" s="97">
        <f t="shared" si="4"/>
        <v>3659.29</v>
      </c>
      <c r="G35" s="103">
        <v>348.38</v>
      </c>
      <c r="H35" s="103"/>
      <c r="I35" s="103"/>
      <c r="J35" s="103"/>
      <c r="K35" s="103">
        <v>165</v>
      </c>
      <c r="L35" s="103"/>
      <c r="M35" s="103">
        <v>3145.91</v>
      </c>
      <c r="N35" s="103"/>
      <c r="O35" s="103"/>
      <c r="P35" s="97">
        <f t="shared" si="5"/>
        <v>0</v>
      </c>
      <c r="Q35" s="103"/>
      <c r="R35" s="103"/>
      <c r="S35" s="103"/>
    </row>
    <row r="36" ht="18" customHeight="1" spans="1:19">
      <c r="A36" s="101"/>
      <c r="B36" s="99" t="s">
        <v>244</v>
      </c>
      <c r="C36" s="102" t="s">
        <v>262</v>
      </c>
      <c r="D36" s="97">
        <f t="shared" si="2"/>
        <v>0</v>
      </c>
      <c r="E36" s="97">
        <f t="shared" si="3"/>
        <v>0</v>
      </c>
      <c r="F36" s="97">
        <f t="shared" si="4"/>
        <v>0</v>
      </c>
      <c r="G36" s="103"/>
      <c r="H36" s="103"/>
      <c r="I36" s="103"/>
      <c r="J36" s="103"/>
      <c r="K36" s="103"/>
      <c r="L36" s="103"/>
      <c r="M36" s="103"/>
      <c r="N36" s="103"/>
      <c r="O36" s="103"/>
      <c r="P36" s="97">
        <f t="shared" si="5"/>
        <v>0</v>
      </c>
      <c r="Q36" s="103"/>
      <c r="R36" s="103"/>
      <c r="S36" s="103"/>
    </row>
    <row r="37" ht="18" customHeight="1" spans="1:19">
      <c r="A37" s="101"/>
      <c r="B37" s="99" t="s">
        <v>263</v>
      </c>
      <c r="C37" s="102" t="s">
        <v>264</v>
      </c>
      <c r="D37" s="97">
        <f t="shared" si="2"/>
        <v>144.03</v>
      </c>
      <c r="E37" s="97">
        <f t="shared" si="3"/>
        <v>144.03</v>
      </c>
      <c r="F37" s="97">
        <f t="shared" si="4"/>
        <v>144.03</v>
      </c>
      <c r="G37" s="103">
        <v>28.02</v>
      </c>
      <c r="H37" s="103"/>
      <c r="I37" s="103"/>
      <c r="J37" s="103"/>
      <c r="K37" s="103">
        <v>61</v>
      </c>
      <c r="L37" s="103"/>
      <c r="M37" s="103">
        <v>55.01</v>
      </c>
      <c r="N37" s="103"/>
      <c r="O37" s="103"/>
      <c r="P37" s="97">
        <f t="shared" si="5"/>
        <v>0</v>
      </c>
      <c r="Q37" s="103"/>
      <c r="R37" s="103"/>
      <c r="S37" s="103"/>
    </row>
    <row r="38" ht="18" customHeight="1" spans="1:19">
      <c r="A38" s="101"/>
      <c r="B38" s="99" t="s">
        <v>265</v>
      </c>
      <c r="C38" s="102" t="s">
        <v>266</v>
      </c>
      <c r="D38" s="97">
        <f t="shared" si="2"/>
        <v>791.29</v>
      </c>
      <c r="E38" s="97">
        <f t="shared" si="3"/>
        <v>791.29</v>
      </c>
      <c r="F38" s="97">
        <f t="shared" si="4"/>
        <v>791.29</v>
      </c>
      <c r="G38" s="103">
        <v>529.99</v>
      </c>
      <c r="H38" s="103"/>
      <c r="I38" s="103"/>
      <c r="J38" s="103"/>
      <c r="K38" s="103">
        <v>122.7</v>
      </c>
      <c r="L38" s="103"/>
      <c r="M38" s="103">
        <v>138.6</v>
      </c>
      <c r="N38" s="103"/>
      <c r="O38" s="103"/>
      <c r="P38" s="97">
        <f t="shared" si="5"/>
        <v>0</v>
      </c>
      <c r="Q38" s="103"/>
      <c r="R38" s="103"/>
      <c r="S38" s="103"/>
    </row>
    <row r="39" ht="18" customHeight="1" spans="1:19">
      <c r="A39" s="101"/>
      <c r="B39" s="99" t="s">
        <v>267</v>
      </c>
      <c r="C39" s="102" t="s">
        <v>268</v>
      </c>
      <c r="D39" s="97">
        <f t="shared" si="2"/>
        <v>219.27</v>
      </c>
      <c r="E39" s="97">
        <f t="shared" si="3"/>
        <v>219.27</v>
      </c>
      <c r="F39" s="97">
        <f t="shared" si="4"/>
        <v>219.27</v>
      </c>
      <c r="G39" s="103">
        <v>115.01</v>
      </c>
      <c r="H39" s="103"/>
      <c r="I39" s="103"/>
      <c r="J39" s="103"/>
      <c r="K39" s="103">
        <v>20.8</v>
      </c>
      <c r="L39" s="103"/>
      <c r="M39" s="103">
        <v>83.46</v>
      </c>
      <c r="N39" s="103"/>
      <c r="O39" s="103"/>
      <c r="P39" s="97">
        <f t="shared" si="5"/>
        <v>0</v>
      </c>
      <c r="Q39" s="103"/>
      <c r="R39" s="103"/>
      <c r="S39" s="103"/>
    </row>
    <row r="40" ht="18" customHeight="1" spans="1:19">
      <c r="A40" s="101"/>
      <c r="B40" s="99" t="s">
        <v>269</v>
      </c>
      <c r="C40" s="102" t="s">
        <v>270</v>
      </c>
      <c r="D40" s="97">
        <f t="shared" si="2"/>
        <v>2</v>
      </c>
      <c r="E40" s="97">
        <f t="shared" si="3"/>
        <v>2</v>
      </c>
      <c r="F40" s="97">
        <f t="shared" si="4"/>
        <v>2</v>
      </c>
      <c r="G40" s="103">
        <v>2</v>
      </c>
      <c r="H40" s="103"/>
      <c r="I40" s="103"/>
      <c r="J40" s="103"/>
      <c r="K40" s="103"/>
      <c r="L40" s="103"/>
      <c r="M40" s="103"/>
      <c r="N40" s="103"/>
      <c r="O40" s="103"/>
      <c r="P40" s="97">
        <f t="shared" si="5"/>
        <v>0</v>
      </c>
      <c r="Q40" s="103"/>
      <c r="R40" s="103"/>
      <c r="S40" s="103"/>
    </row>
    <row r="41" ht="18" customHeight="1" spans="1:19">
      <c r="A41" s="101"/>
      <c r="B41" s="99" t="s">
        <v>271</v>
      </c>
      <c r="C41" s="102" t="s">
        <v>272</v>
      </c>
      <c r="D41" s="97">
        <f t="shared" si="2"/>
        <v>0</v>
      </c>
      <c r="E41" s="97">
        <f t="shared" si="3"/>
        <v>0</v>
      </c>
      <c r="F41" s="97">
        <f t="shared" si="4"/>
        <v>0</v>
      </c>
      <c r="G41" s="103"/>
      <c r="H41" s="103"/>
      <c r="I41" s="103"/>
      <c r="J41" s="103"/>
      <c r="K41" s="103"/>
      <c r="L41" s="103"/>
      <c r="M41" s="103"/>
      <c r="N41" s="103"/>
      <c r="O41" s="103"/>
      <c r="P41" s="97">
        <f t="shared" si="5"/>
        <v>0</v>
      </c>
      <c r="Q41" s="103"/>
      <c r="R41" s="103"/>
      <c r="S41" s="103"/>
    </row>
    <row r="42" ht="18" customHeight="1" spans="1:19">
      <c r="A42" s="101"/>
      <c r="B42" s="99" t="s">
        <v>273</v>
      </c>
      <c r="C42" s="102" t="s">
        <v>274</v>
      </c>
      <c r="D42" s="97">
        <f t="shared" si="2"/>
        <v>0</v>
      </c>
      <c r="E42" s="97">
        <f t="shared" si="3"/>
        <v>0</v>
      </c>
      <c r="F42" s="97">
        <f t="shared" si="4"/>
        <v>0</v>
      </c>
      <c r="G42" s="103"/>
      <c r="H42" s="103"/>
      <c r="I42" s="103"/>
      <c r="J42" s="103"/>
      <c r="K42" s="103"/>
      <c r="L42" s="103"/>
      <c r="M42" s="103"/>
      <c r="N42" s="103"/>
      <c r="O42" s="103"/>
      <c r="P42" s="97">
        <f t="shared" si="5"/>
        <v>0</v>
      </c>
      <c r="Q42" s="103"/>
      <c r="R42" s="103"/>
      <c r="S42" s="103"/>
    </row>
    <row r="43" ht="18" customHeight="1" spans="1:19">
      <c r="A43" s="101"/>
      <c r="B43" s="99" t="s">
        <v>275</v>
      </c>
      <c r="C43" s="102" t="s">
        <v>276</v>
      </c>
      <c r="D43" s="97">
        <f t="shared" si="2"/>
        <v>1421.33</v>
      </c>
      <c r="E43" s="97">
        <f t="shared" si="3"/>
        <v>1421.33</v>
      </c>
      <c r="F43" s="97">
        <f t="shared" si="4"/>
        <v>1421.33</v>
      </c>
      <c r="G43" s="103">
        <v>746.23</v>
      </c>
      <c r="H43" s="103"/>
      <c r="I43" s="103"/>
      <c r="J43" s="103"/>
      <c r="K43" s="103">
        <v>219.05</v>
      </c>
      <c r="L43" s="103">
        <v>40.5</v>
      </c>
      <c r="M43" s="103">
        <v>415.55</v>
      </c>
      <c r="N43" s="103"/>
      <c r="O43" s="103"/>
      <c r="P43" s="97">
        <f t="shared" si="5"/>
        <v>0</v>
      </c>
      <c r="Q43" s="103"/>
      <c r="R43" s="103"/>
      <c r="S43" s="103"/>
    </row>
    <row r="44" ht="18" customHeight="1" spans="1:19">
      <c r="A44" s="101"/>
      <c r="B44" s="99" t="s">
        <v>277</v>
      </c>
      <c r="C44" s="102" t="s">
        <v>278</v>
      </c>
      <c r="D44" s="97">
        <f t="shared" si="2"/>
        <v>0</v>
      </c>
      <c r="E44" s="97">
        <f t="shared" si="3"/>
        <v>0</v>
      </c>
      <c r="F44" s="97">
        <f t="shared" si="4"/>
        <v>0</v>
      </c>
      <c r="G44" s="103"/>
      <c r="H44" s="103"/>
      <c r="I44" s="103"/>
      <c r="J44" s="103"/>
      <c r="K44" s="103"/>
      <c r="L44" s="103"/>
      <c r="M44" s="103"/>
      <c r="N44" s="103"/>
      <c r="O44" s="103"/>
      <c r="P44" s="97">
        <f t="shared" si="5"/>
        <v>0</v>
      </c>
      <c r="Q44" s="103"/>
      <c r="R44" s="103"/>
      <c r="S44" s="103"/>
    </row>
    <row r="45" ht="18" customHeight="1" spans="1:19">
      <c r="A45" s="101"/>
      <c r="B45" s="99" t="s">
        <v>279</v>
      </c>
      <c r="C45" s="102" t="s">
        <v>280</v>
      </c>
      <c r="D45" s="97">
        <f t="shared" si="2"/>
        <v>986.14</v>
      </c>
      <c r="E45" s="97">
        <f t="shared" si="3"/>
        <v>986.14</v>
      </c>
      <c r="F45" s="97">
        <f t="shared" si="4"/>
        <v>986.14</v>
      </c>
      <c r="G45" s="103">
        <v>541.18</v>
      </c>
      <c r="H45" s="103"/>
      <c r="I45" s="103"/>
      <c r="J45" s="103"/>
      <c r="K45" s="103"/>
      <c r="L45" s="103"/>
      <c r="M45" s="103">
        <v>444.96</v>
      </c>
      <c r="N45" s="103"/>
      <c r="O45" s="103"/>
      <c r="P45" s="97">
        <f t="shared" si="5"/>
        <v>0</v>
      </c>
      <c r="Q45" s="103"/>
      <c r="R45" s="103"/>
      <c r="S45" s="103"/>
    </row>
    <row r="46" ht="18" customHeight="1" spans="1:19">
      <c r="A46" s="101"/>
      <c r="B46" s="99" t="s">
        <v>281</v>
      </c>
      <c r="C46" s="102" t="s">
        <v>282</v>
      </c>
      <c r="D46" s="97">
        <f t="shared" si="2"/>
        <v>945.24</v>
      </c>
      <c r="E46" s="97">
        <f t="shared" si="3"/>
        <v>945.24</v>
      </c>
      <c r="F46" s="97">
        <f t="shared" si="4"/>
        <v>945.24</v>
      </c>
      <c r="G46" s="103">
        <v>651.08</v>
      </c>
      <c r="H46" s="103"/>
      <c r="I46" s="103"/>
      <c r="J46" s="103"/>
      <c r="K46" s="103"/>
      <c r="L46" s="103"/>
      <c r="M46" s="103">
        <v>294.16</v>
      </c>
      <c r="N46" s="103"/>
      <c r="O46" s="103"/>
      <c r="P46" s="97">
        <f t="shared" si="5"/>
        <v>0</v>
      </c>
      <c r="Q46" s="103"/>
      <c r="R46" s="103"/>
      <c r="S46" s="103"/>
    </row>
    <row r="47" ht="18" customHeight="1" spans="1:19">
      <c r="A47" s="101"/>
      <c r="B47" s="99" t="s">
        <v>283</v>
      </c>
      <c r="C47" s="102" t="s">
        <v>284</v>
      </c>
      <c r="D47" s="97">
        <f t="shared" si="2"/>
        <v>33.07</v>
      </c>
      <c r="E47" s="97">
        <f t="shared" si="3"/>
        <v>33.07</v>
      </c>
      <c r="F47" s="97">
        <f t="shared" si="4"/>
        <v>33.07</v>
      </c>
      <c r="G47" s="103">
        <v>16.54</v>
      </c>
      <c r="H47" s="103"/>
      <c r="I47" s="103"/>
      <c r="J47" s="103"/>
      <c r="K47" s="103"/>
      <c r="L47" s="103"/>
      <c r="M47" s="103">
        <v>16.53</v>
      </c>
      <c r="N47" s="103"/>
      <c r="O47" s="103"/>
      <c r="P47" s="97">
        <f t="shared" si="5"/>
        <v>0</v>
      </c>
      <c r="Q47" s="103"/>
      <c r="R47" s="103"/>
      <c r="S47" s="103"/>
    </row>
    <row r="48" ht="18" customHeight="1" spans="1:19">
      <c r="A48" s="101"/>
      <c r="B48" s="99" t="s">
        <v>285</v>
      </c>
      <c r="C48" s="102" t="s">
        <v>286</v>
      </c>
      <c r="D48" s="97">
        <f t="shared" si="2"/>
        <v>53.27</v>
      </c>
      <c r="E48" s="97">
        <f t="shared" si="3"/>
        <v>53.27</v>
      </c>
      <c r="F48" s="97">
        <f t="shared" si="4"/>
        <v>53.27</v>
      </c>
      <c r="G48" s="103">
        <v>47.77</v>
      </c>
      <c r="H48" s="103"/>
      <c r="I48" s="103"/>
      <c r="J48" s="103"/>
      <c r="K48" s="103">
        <v>5.5</v>
      </c>
      <c r="L48" s="103"/>
      <c r="M48" s="103"/>
      <c r="N48" s="103"/>
      <c r="O48" s="103"/>
      <c r="P48" s="97">
        <f t="shared" si="5"/>
        <v>0</v>
      </c>
      <c r="Q48" s="103"/>
      <c r="R48" s="103"/>
      <c r="S48" s="103"/>
    </row>
    <row r="49" ht="18" customHeight="1" spans="1:19">
      <c r="A49" s="101"/>
      <c r="B49" s="99" t="s">
        <v>287</v>
      </c>
      <c r="C49" s="102" t="s">
        <v>288</v>
      </c>
      <c r="D49" s="97">
        <f t="shared" si="2"/>
        <v>0</v>
      </c>
      <c r="E49" s="97">
        <f t="shared" si="3"/>
        <v>0</v>
      </c>
      <c r="F49" s="97">
        <f t="shared" si="4"/>
        <v>0</v>
      </c>
      <c r="G49" s="103"/>
      <c r="H49" s="103"/>
      <c r="I49" s="103"/>
      <c r="J49" s="103"/>
      <c r="K49" s="103"/>
      <c r="L49" s="103"/>
      <c r="M49" s="103"/>
      <c r="N49" s="103"/>
      <c r="O49" s="103"/>
      <c r="P49" s="97">
        <f t="shared" si="5"/>
        <v>0</v>
      </c>
      <c r="Q49" s="103"/>
      <c r="R49" s="103"/>
      <c r="S49" s="103"/>
    </row>
    <row r="50" ht="18" customHeight="1" spans="1:19">
      <c r="A50" s="101"/>
      <c r="B50" s="99" t="s">
        <v>246</v>
      </c>
      <c r="C50" s="102" t="s">
        <v>289</v>
      </c>
      <c r="D50" s="97">
        <f t="shared" si="2"/>
        <v>251.47</v>
      </c>
      <c r="E50" s="97">
        <f t="shared" si="3"/>
        <v>251.47</v>
      </c>
      <c r="F50" s="97">
        <f t="shared" si="4"/>
        <v>251.47</v>
      </c>
      <c r="G50" s="103">
        <v>184.03</v>
      </c>
      <c r="H50" s="103"/>
      <c r="I50" s="103"/>
      <c r="J50" s="103"/>
      <c r="K50" s="103">
        <v>10</v>
      </c>
      <c r="L50" s="103"/>
      <c r="M50" s="103">
        <v>57.44</v>
      </c>
      <c r="N50" s="103"/>
      <c r="O50" s="103"/>
      <c r="P50" s="97">
        <f t="shared" si="5"/>
        <v>0</v>
      </c>
      <c r="Q50" s="103"/>
      <c r="R50" s="103"/>
      <c r="S50" s="103"/>
    </row>
    <row r="51" ht="18" customHeight="1" spans="1:19">
      <c r="A51" s="98">
        <v>303</v>
      </c>
      <c r="B51" s="99"/>
      <c r="C51" s="100" t="s">
        <v>101</v>
      </c>
      <c r="D51" s="97">
        <f>SUM(D52:D62)</f>
        <v>11883.53</v>
      </c>
      <c r="E51" s="97">
        <f t="shared" ref="E51:S51" si="7">SUM(E52:E62)</f>
        <v>11882.73</v>
      </c>
      <c r="F51" s="97">
        <f t="shared" si="7"/>
        <v>11882.73</v>
      </c>
      <c r="G51" s="97">
        <f t="shared" si="7"/>
        <v>2614.44</v>
      </c>
      <c r="H51" s="97">
        <f t="shared" si="7"/>
        <v>0</v>
      </c>
      <c r="I51" s="97">
        <f t="shared" si="7"/>
        <v>0</v>
      </c>
      <c r="J51" s="97">
        <f t="shared" si="7"/>
        <v>0</v>
      </c>
      <c r="K51" s="97">
        <f t="shared" si="7"/>
        <v>70</v>
      </c>
      <c r="L51" s="97">
        <f t="shared" si="7"/>
        <v>0</v>
      </c>
      <c r="M51" s="97">
        <f t="shared" si="7"/>
        <v>9198.29</v>
      </c>
      <c r="N51" s="97">
        <f t="shared" si="7"/>
        <v>0</v>
      </c>
      <c r="O51" s="97">
        <f t="shared" si="7"/>
        <v>0</v>
      </c>
      <c r="P51" s="97">
        <f t="shared" si="7"/>
        <v>0</v>
      </c>
      <c r="Q51" s="97">
        <f t="shared" si="7"/>
        <v>0</v>
      </c>
      <c r="R51" s="97">
        <f t="shared" si="7"/>
        <v>0</v>
      </c>
      <c r="S51" s="97">
        <f t="shared" si="7"/>
        <v>0</v>
      </c>
    </row>
    <row r="52" ht="18" customHeight="1" spans="1:19">
      <c r="A52" s="101"/>
      <c r="B52" s="99" t="s">
        <v>222</v>
      </c>
      <c r="C52" s="102" t="s">
        <v>290</v>
      </c>
      <c r="D52" s="97">
        <f t="shared" si="2"/>
        <v>84.77</v>
      </c>
      <c r="E52" s="97">
        <f t="shared" si="3"/>
        <v>84.77</v>
      </c>
      <c r="F52" s="97">
        <f t="shared" si="4"/>
        <v>84.77</v>
      </c>
      <c r="G52" s="103">
        <v>84.77</v>
      </c>
      <c r="H52" s="103"/>
      <c r="I52" s="103"/>
      <c r="J52" s="103"/>
      <c r="K52" s="103"/>
      <c r="L52" s="103"/>
      <c r="M52" s="103"/>
      <c r="N52" s="103"/>
      <c r="O52" s="103"/>
      <c r="P52" s="97">
        <f t="shared" si="5"/>
        <v>0</v>
      </c>
      <c r="Q52" s="103"/>
      <c r="R52" s="103"/>
      <c r="S52" s="103"/>
    </row>
    <row r="53" ht="18" customHeight="1" spans="1:19">
      <c r="A53" s="101"/>
      <c r="B53" s="99" t="s">
        <v>224</v>
      </c>
      <c r="C53" s="102" t="s">
        <v>291</v>
      </c>
      <c r="D53" s="97">
        <f t="shared" si="2"/>
        <v>1977.22</v>
      </c>
      <c r="E53" s="97">
        <f t="shared" si="3"/>
        <v>1977.22</v>
      </c>
      <c r="F53" s="97">
        <f t="shared" si="4"/>
        <v>1977.22</v>
      </c>
      <c r="G53" s="103">
        <v>1946.88</v>
      </c>
      <c r="H53" s="103"/>
      <c r="I53" s="103"/>
      <c r="J53" s="103"/>
      <c r="K53" s="103"/>
      <c r="L53" s="103"/>
      <c r="M53" s="103">
        <v>30.34</v>
      </c>
      <c r="N53" s="103"/>
      <c r="O53" s="103"/>
      <c r="P53" s="97">
        <f t="shared" si="5"/>
        <v>0</v>
      </c>
      <c r="Q53" s="103"/>
      <c r="R53" s="103"/>
      <c r="S53" s="103"/>
    </row>
    <row r="54" ht="18" customHeight="1" spans="1:19">
      <c r="A54" s="101"/>
      <c r="B54" s="99" t="s">
        <v>226</v>
      </c>
      <c r="C54" s="102" t="s">
        <v>292</v>
      </c>
      <c r="D54" s="97">
        <f t="shared" si="2"/>
        <v>0</v>
      </c>
      <c r="E54" s="97">
        <f t="shared" si="3"/>
        <v>0</v>
      </c>
      <c r="F54" s="97">
        <f t="shared" si="4"/>
        <v>0</v>
      </c>
      <c r="G54" s="103"/>
      <c r="H54" s="103"/>
      <c r="I54" s="103"/>
      <c r="J54" s="103"/>
      <c r="K54" s="103"/>
      <c r="L54" s="103"/>
      <c r="M54" s="103"/>
      <c r="N54" s="103"/>
      <c r="O54" s="103"/>
      <c r="P54" s="97">
        <f t="shared" si="5"/>
        <v>0</v>
      </c>
      <c r="Q54" s="103"/>
      <c r="R54" s="103"/>
      <c r="S54" s="103"/>
    </row>
    <row r="55" ht="18" customHeight="1" spans="1:19">
      <c r="A55" s="101"/>
      <c r="B55" s="99" t="s">
        <v>251</v>
      </c>
      <c r="C55" s="102" t="s">
        <v>293</v>
      </c>
      <c r="D55" s="97">
        <f t="shared" si="2"/>
        <v>151.11</v>
      </c>
      <c r="E55" s="97">
        <f t="shared" si="3"/>
        <v>151.11</v>
      </c>
      <c r="F55" s="97">
        <f t="shared" si="4"/>
        <v>151.11</v>
      </c>
      <c r="G55" s="103">
        <v>142.13</v>
      </c>
      <c r="H55" s="103"/>
      <c r="I55" s="103"/>
      <c r="J55" s="103"/>
      <c r="K55" s="103"/>
      <c r="L55" s="103"/>
      <c r="M55" s="103">
        <v>8.98</v>
      </c>
      <c r="N55" s="103"/>
      <c r="O55" s="103"/>
      <c r="P55" s="97">
        <f t="shared" si="5"/>
        <v>0</v>
      </c>
      <c r="Q55" s="103"/>
      <c r="R55" s="103"/>
      <c r="S55" s="103"/>
    </row>
    <row r="56" ht="18" customHeight="1" spans="1:19">
      <c r="A56" s="101"/>
      <c r="B56" s="99" t="s">
        <v>253</v>
      </c>
      <c r="C56" s="102" t="s">
        <v>294</v>
      </c>
      <c r="D56" s="97">
        <f t="shared" si="2"/>
        <v>4001.19</v>
      </c>
      <c r="E56" s="97">
        <f t="shared" si="3"/>
        <v>4001.19</v>
      </c>
      <c r="F56" s="97">
        <f t="shared" si="4"/>
        <v>4001.19</v>
      </c>
      <c r="G56" s="103">
        <v>380.97</v>
      </c>
      <c r="H56" s="103"/>
      <c r="I56" s="103"/>
      <c r="J56" s="103"/>
      <c r="K56" s="103"/>
      <c r="L56" s="103"/>
      <c r="M56" s="103">
        <v>3620.22</v>
      </c>
      <c r="N56" s="103"/>
      <c r="O56" s="103"/>
      <c r="P56" s="97">
        <f t="shared" si="5"/>
        <v>0</v>
      </c>
      <c r="Q56" s="103"/>
      <c r="R56" s="103"/>
      <c r="S56" s="103"/>
    </row>
    <row r="57" ht="18" customHeight="1" spans="1:19">
      <c r="A57" s="101"/>
      <c r="B57" s="99" t="s">
        <v>228</v>
      </c>
      <c r="C57" s="102" t="s">
        <v>295</v>
      </c>
      <c r="D57" s="97">
        <f t="shared" si="2"/>
        <v>0</v>
      </c>
      <c r="E57" s="97">
        <f t="shared" si="3"/>
        <v>0</v>
      </c>
      <c r="F57" s="97">
        <f t="shared" si="4"/>
        <v>0</v>
      </c>
      <c r="G57" s="103"/>
      <c r="H57" s="103"/>
      <c r="I57" s="103"/>
      <c r="J57" s="103"/>
      <c r="K57" s="103"/>
      <c r="L57" s="103"/>
      <c r="M57" s="103"/>
      <c r="N57" s="103"/>
      <c r="O57" s="103"/>
      <c r="P57" s="97">
        <f t="shared" si="5"/>
        <v>0</v>
      </c>
      <c r="Q57" s="103"/>
      <c r="R57" s="103"/>
      <c r="S57" s="103"/>
    </row>
    <row r="58" ht="18" customHeight="1" spans="1:19">
      <c r="A58" s="101"/>
      <c r="B58" s="99" t="s">
        <v>230</v>
      </c>
      <c r="C58" s="102" t="s">
        <v>296</v>
      </c>
      <c r="D58" s="97">
        <f t="shared" si="2"/>
        <v>0</v>
      </c>
      <c r="E58" s="97">
        <f t="shared" si="3"/>
        <v>0</v>
      </c>
      <c r="F58" s="97">
        <f t="shared" si="4"/>
        <v>0</v>
      </c>
      <c r="G58" s="103"/>
      <c r="H58" s="103"/>
      <c r="I58" s="103"/>
      <c r="J58" s="103"/>
      <c r="K58" s="103"/>
      <c r="L58" s="103"/>
      <c r="M58" s="103"/>
      <c r="N58" s="103"/>
      <c r="O58" s="103"/>
      <c r="P58" s="97">
        <f t="shared" si="5"/>
        <v>0</v>
      </c>
      <c r="Q58" s="103"/>
      <c r="R58" s="103"/>
      <c r="S58" s="103"/>
    </row>
    <row r="59" ht="18" customHeight="1" spans="1:19">
      <c r="A59" s="101"/>
      <c r="B59" s="99" t="s">
        <v>232</v>
      </c>
      <c r="C59" s="102" t="s">
        <v>297</v>
      </c>
      <c r="D59" s="97">
        <f t="shared" si="2"/>
        <v>5336.73</v>
      </c>
      <c r="E59" s="97">
        <f t="shared" si="3"/>
        <v>5336.73</v>
      </c>
      <c r="F59" s="97">
        <f t="shared" si="4"/>
        <v>5336.73</v>
      </c>
      <c r="G59" s="103">
        <v>56.93</v>
      </c>
      <c r="H59" s="103"/>
      <c r="I59" s="103"/>
      <c r="J59" s="103"/>
      <c r="K59" s="103"/>
      <c r="L59" s="103"/>
      <c r="M59" s="103">
        <v>5279.8</v>
      </c>
      <c r="N59" s="103"/>
      <c r="O59" s="103"/>
      <c r="P59" s="97">
        <f t="shared" si="5"/>
        <v>0</v>
      </c>
      <c r="Q59" s="103"/>
      <c r="R59" s="103"/>
      <c r="S59" s="103"/>
    </row>
    <row r="60" ht="18" customHeight="1" spans="1:19">
      <c r="A60" s="101"/>
      <c r="B60" s="99" t="s">
        <v>234</v>
      </c>
      <c r="C60" s="102" t="s">
        <v>298</v>
      </c>
      <c r="D60" s="97">
        <f t="shared" si="2"/>
        <v>328.95</v>
      </c>
      <c r="E60" s="97">
        <f t="shared" si="3"/>
        <v>328.95</v>
      </c>
      <c r="F60" s="97">
        <f t="shared" si="4"/>
        <v>328.95</v>
      </c>
      <c r="G60" s="103"/>
      <c r="H60" s="103"/>
      <c r="I60" s="103"/>
      <c r="J60" s="103"/>
      <c r="K60" s="103">
        <v>70</v>
      </c>
      <c r="L60" s="103"/>
      <c r="M60" s="103">
        <v>258.95</v>
      </c>
      <c r="N60" s="103"/>
      <c r="O60" s="103"/>
      <c r="P60" s="97">
        <f t="shared" si="5"/>
        <v>0</v>
      </c>
      <c r="Q60" s="103"/>
      <c r="R60" s="103"/>
      <c r="S60" s="103"/>
    </row>
    <row r="61" ht="18" customHeight="1" spans="1:19">
      <c r="A61" s="101"/>
      <c r="B61" s="99" t="s">
        <v>236</v>
      </c>
      <c r="C61" s="102" t="s">
        <v>299</v>
      </c>
      <c r="D61" s="97">
        <f t="shared" si="2"/>
        <v>0</v>
      </c>
      <c r="E61" s="97">
        <f t="shared" si="3"/>
        <v>0</v>
      </c>
      <c r="F61" s="97">
        <f t="shared" si="4"/>
        <v>0</v>
      </c>
      <c r="G61" s="103"/>
      <c r="H61" s="103"/>
      <c r="I61" s="103"/>
      <c r="J61" s="103"/>
      <c r="K61" s="103"/>
      <c r="L61" s="103"/>
      <c r="M61" s="103"/>
      <c r="N61" s="103"/>
      <c r="O61" s="103"/>
      <c r="P61" s="97">
        <f t="shared" si="5"/>
        <v>0</v>
      </c>
      <c r="Q61" s="103"/>
      <c r="R61" s="103"/>
      <c r="S61" s="103"/>
    </row>
    <row r="62" ht="18" customHeight="1" spans="1:19">
      <c r="A62" s="101"/>
      <c r="B62" s="99" t="s">
        <v>246</v>
      </c>
      <c r="C62" s="102" t="s">
        <v>300</v>
      </c>
      <c r="D62" s="97">
        <v>3.56</v>
      </c>
      <c r="E62" s="97">
        <f t="shared" si="3"/>
        <v>2.76</v>
      </c>
      <c r="F62" s="97">
        <f t="shared" si="4"/>
        <v>2.76</v>
      </c>
      <c r="G62" s="103">
        <v>2.76</v>
      </c>
      <c r="H62" s="103"/>
      <c r="I62" s="103"/>
      <c r="J62" s="103"/>
      <c r="K62" s="103"/>
      <c r="L62" s="103"/>
      <c r="M62" s="103"/>
      <c r="N62" s="103"/>
      <c r="O62" s="103"/>
      <c r="P62" s="97">
        <f t="shared" si="5"/>
        <v>0</v>
      </c>
      <c r="Q62" s="103"/>
      <c r="R62" s="103"/>
      <c r="S62" s="103"/>
    </row>
  </sheetData>
  <mergeCells count="15">
    <mergeCell ref="A1:S1"/>
    <mergeCell ref="R2:S2"/>
    <mergeCell ref="D3:S3"/>
    <mergeCell ref="E4:O4"/>
    <mergeCell ref="F5:M5"/>
    <mergeCell ref="A8:C8"/>
    <mergeCell ref="A5:A6"/>
    <mergeCell ref="B5:B6"/>
    <mergeCell ref="C3:C6"/>
    <mergeCell ref="D4:D6"/>
    <mergeCell ref="E5:E6"/>
    <mergeCell ref="N5:N6"/>
    <mergeCell ref="O5:O6"/>
    <mergeCell ref="P4:S5"/>
    <mergeCell ref="A3:B4"/>
  </mergeCells>
  <printOptions horizontalCentered="1"/>
  <pageMargins left="0.590277777777778" right="0.590277777777778" top="0.708333333333333" bottom="0.708333333333333" header="0.314583333333333" footer="0.314583333333333"/>
  <pageSetup paperSize="9" scale="7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E7" sqref="E7"/>
    </sheetView>
  </sheetViews>
  <sheetFormatPr defaultColWidth="9" defaultRowHeight="13.5" outlineLevelCol="6"/>
  <cols>
    <col min="1" max="1" width="4.625" customWidth="1"/>
    <col min="2" max="2" width="5" customWidth="1"/>
    <col min="3" max="3" width="5.5" customWidth="1"/>
    <col min="4" max="4" width="29.5" customWidth="1"/>
    <col min="5" max="7" width="14.75" customWidth="1"/>
  </cols>
  <sheetData>
    <row r="1" ht="38.1" customHeight="1" spans="1:7">
      <c r="A1" s="4" t="s">
        <v>301</v>
      </c>
      <c r="B1" s="4"/>
      <c r="C1" s="4"/>
      <c r="D1" s="4"/>
      <c r="E1" s="4"/>
      <c r="F1" s="4"/>
      <c r="G1" s="4"/>
    </row>
    <row r="2" ht="18" customHeight="1" spans="1:7">
      <c r="A2" s="5" t="s">
        <v>1</v>
      </c>
      <c r="B2" s="58"/>
      <c r="C2" s="58"/>
      <c r="D2" s="58"/>
      <c r="E2" s="37"/>
      <c r="F2" s="37"/>
      <c r="G2" s="68" t="s">
        <v>2</v>
      </c>
    </row>
    <row r="3" ht="16.5" customHeight="1" spans="1:7">
      <c r="A3" s="61" t="s">
        <v>302</v>
      </c>
      <c r="B3" s="61"/>
      <c r="C3" s="61"/>
      <c r="D3" s="61"/>
      <c r="E3" s="59" t="s">
        <v>303</v>
      </c>
      <c r="F3" s="60"/>
      <c r="G3" s="62"/>
    </row>
    <row r="4" ht="18.75" customHeight="1" spans="1:7">
      <c r="A4" s="63" t="s">
        <v>104</v>
      </c>
      <c r="B4" s="63" t="s">
        <v>105</v>
      </c>
      <c r="C4" s="63" t="s">
        <v>106</v>
      </c>
      <c r="D4" s="63" t="s">
        <v>304</v>
      </c>
      <c r="E4" s="11" t="s">
        <v>98</v>
      </c>
      <c r="F4" s="11" t="s">
        <v>92</v>
      </c>
      <c r="G4" s="11" t="s">
        <v>93</v>
      </c>
    </row>
    <row r="5" ht="17.25" customHeight="1" spans="1:7">
      <c r="A5" s="63" t="s">
        <v>114</v>
      </c>
      <c r="B5" s="63" t="s">
        <v>115</v>
      </c>
      <c r="C5" s="63" t="s">
        <v>116</v>
      </c>
      <c r="D5" s="63" t="s">
        <v>117</v>
      </c>
      <c r="E5" s="63" t="s">
        <v>118</v>
      </c>
      <c r="F5" s="63" t="s">
        <v>119</v>
      </c>
      <c r="G5" s="63" t="s">
        <v>120</v>
      </c>
    </row>
    <row r="6" ht="20.1" customHeight="1" spans="1:7">
      <c r="A6" s="69"/>
      <c r="B6" s="69"/>
      <c r="C6" s="69"/>
      <c r="D6" s="70" t="s">
        <v>305</v>
      </c>
      <c r="E6" s="31">
        <f t="shared" ref="E6:G7" si="0">E7</f>
        <v>57</v>
      </c>
      <c r="F6" s="31">
        <f t="shared" si="0"/>
        <v>13</v>
      </c>
      <c r="G6" s="31">
        <f t="shared" si="0"/>
        <v>44</v>
      </c>
    </row>
    <row r="7" ht="20.1" customHeight="1" spans="1:7">
      <c r="A7" s="74" t="s">
        <v>306</v>
      </c>
      <c r="B7" s="74"/>
      <c r="C7" s="74"/>
      <c r="D7" s="75" t="s">
        <v>307</v>
      </c>
      <c r="E7" s="31">
        <f t="shared" si="0"/>
        <v>57</v>
      </c>
      <c r="F7" s="31">
        <f t="shared" si="0"/>
        <v>13</v>
      </c>
      <c r="G7" s="31">
        <f t="shared" si="0"/>
        <v>44</v>
      </c>
    </row>
    <row r="8" ht="20.1" customHeight="1" spans="1:7">
      <c r="A8" s="74"/>
      <c r="B8" s="74" t="s">
        <v>308</v>
      </c>
      <c r="C8" s="74"/>
      <c r="D8" s="75" t="s">
        <v>309</v>
      </c>
      <c r="E8" s="31">
        <f t="shared" ref="E8:E10" si="1">SUM(F8:G8)</f>
        <v>57</v>
      </c>
      <c r="F8" s="31">
        <f>SUM(F9:F10)</f>
        <v>13</v>
      </c>
      <c r="G8" s="31">
        <f>SUM(G9:G10)</f>
        <v>44</v>
      </c>
    </row>
    <row r="9" ht="20.1" customHeight="1" spans="1:7">
      <c r="A9" s="74"/>
      <c r="B9" s="74"/>
      <c r="C9" s="74" t="s">
        <v>153</v>
      </c>
      <c r="D9" s="75" t="s">
        <v>310</v>
      </c>
      <c r="E9" s="31">
        <f t="shared" si="1"/>
        <v>4</v>
      </c>
      <c r="F9" s="31"/>
      <c r="G9" s="76">
        <v>4</v>
      </c>
    </row>
    <row r="10" ht="20.1" customHeight="1" spans="1:7">
      <c r="A10" s="74"/>
      <c r="B10" s="74"/>
      <c r="C10" s="74" t="s">
        <v>155</v>
      </c>
      <c r="D10" s="75" t="s">
        <v>311</v>
      </c>
      <c r="E10" s="31">
        <f t="shared" si="1"/>
        <v>53</v>
      </c>
      <c r="F10" s="31">
        <v>13</v>
      </c>
      <c r="G10" s="76">
        <v>40</v>
      </c>
    </row>
  </sheetData>
  <mergeCells count="3">
    <mergeCell ref="A1:G1"/>
    <mergeCell ref="A3:D3"/>
    <mergeCell ref="E3:G3"/>
  </mergeCells>
  <printOptions horizontalCentered="1"/>
  <pageMargins left="0.550694444444444" right="0.550694444444444" top="0.984027777777778" bottom="0.984027777777778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13"/>
  <sheetViews>
    <sheetView showZeros="0" workbookViewId="0">
      <selection activeCell="G10" sqref="G10"/>
    </sheetView>
  </sheetViews>
  <sheetFormatPr defaultColWidth="9" defaultRowHeight="13.5"/>
  <cols>
    <col min="1" max="1" width="4.375" customWidth="1"/>
    <col min="2" max="2" width="6.25" style="56" customWidth="1"/>
    <col min="3" max="3" width="31.625" customWidth="1"/>
    <col min="4" max="4" width="11.75" customWidth="1"/>
    <col min="5" max="5" width="11" customWidth="1"/>
    <col min="6" max="6" width="11.5" customWidth="1"/>
    <col min="10" max="10" width="5.75" customWidth="1"/>
    <col min="11" max="11" width="6" style="56" customWidth="1"/>
    <col min="12" max="12" width="30.75" customWidth="1"/>
    <col min="13" max="13" width="11.75" customWidth="1"/>
    <col min="14" max="14" width="11.25" customWidth="1"/>
    <col min="15" max="15" width="10.625" customWidth="1"/>
  </cols>
  <sheetData>
    <row r="1" ht="27" customHeight="1" spans="1:18">
      <c r="A1" s="4" t="s">
        <v>312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1.75" customHeight="1" spans="1:18">
      <c r="A2" s="5" t="s">
        <v>1</v>
      </c>
      <c r="B2" s="57"/>
      <c r="C2" s="58"/>
      <c r="D2" s="37"/>
      <c r="E2" s="37"/>
      <c r="F2" s="37"/>
      <c r="G2" s="37"/>
      <c r="H2" s="37"/>
      <c r="I2" s="37"/>
      <c r="J2" s="58"/>
      <c r="K2" s="57"/>
      <c r="L2" s="58"/>
      <c r="M2" s="37"/>
      <c r="N2" s="37"/>
      <c r="O2" s="37"/>
      <c r="P2" s="37"/>
      <c r="Q2" s="37"/>
      <c r="R2" s="68" t="s">
        <v>2</v>
      </c>
    </row>
    <row r="3" ht="20.1" customHeight="1" spans="1:18">
      <c r="A3" s="59" t="s">
        <v>4</v>
      </c>
      <c r="B3" s="60"/>
      <c r="C3" s="60"/>
      <c r="D3" s="60"/>
      <c r="E3" s="60"/>
      <c r="F3" s="60"/>
      <c r="G3" s="60"/>
      <c r="H3" s="60"/>
      <c r="I3" s="62"/>
      <c r="J3" s="11" t="s">
        <v>4</v>
      </c>
      <c r="K3" s="11"/>
      <c r="L3" s="11"/>
      <c r="M3" s="11"/>
      <c r="N3" s="11"/>
      <c r="O3" s="11"/>
      <c r="P3" s="11"/>
      <c r="Q3" s="11"/>
      <c r="R3" s="11"/>
    </row>
    <row r="4" ht="16.5" customHeight="1" spans="1:18">
      <c r="A4" s="61" t="s">
        <v>313</v>
      </c>
      <c r="B4" s="61"/>
      <c r="C4" s="61"/>
      <c r="D4" s="59" t="s">
        <v>207</v>
      </c>
      <c r="E4" s="60"/>
      <c r="F4" s="62"/>
      <c r="G4" s="59" t="s">
        <v>208</v>
      </c>
      <c r="H4" s="60"/>
      <c r="I4" s="62"/>
      <c r="J4" s="61" t="s">
        <v>314</v>
      </c>
      <c r="K4" s="61"/>
      <c r="L4" s="61"/>
      <c r="M4" s="59" t="s">
        <v>207</v>
      </c>
      <c r="N4" s="60"/>
      <c r="O4" s="62"/>
      <c r="P4" s="59" t="s">
        <v>208</v>
      </c>
      <c r="Q4" s="60"/>
      <c r="R4" s="62"/>
    </row>
    <row r="5" spans="1:18">
      <c r="A5" s="63" t="s">
        <v>104</v>
      </c>
      <c r="B5" s="63" t="s">
        <v>105</v>
      </c>
      <c r="C5" s="63" t="s">
        <v>304</v>
      </c>
      <c r="D5" s="11" t="s">
        <v>102</v>
      </c>
      <c r="E5" s="11" t="s">
        <v>92</v>
      </c>
      <c r="F5" s="11" t="s">
        <v>93</v>
      </c>
      <c r="G5" s="11" t="s">
        <v>102</v>
      </c>
      <c r="H5" s="11" t="s">
        <v>92</v>
      </c>
      <c r="I5" s="11" t="s">
        <v>93</v>
      </c>
      <c r="J5" s="63" t="s">
        <v>104</v>
      </c>
      <c r="K5" s="63" t="s">
        <v>105</v>
      </c>
      <c r="L5" s="63" t="s">
        <v>304</v>
      </c>
      <c r="M5" s="11" t="s">
        <v>102</v>
      </c>
      <c r="N5" s="11" t="s">
        <v>92</v>
      </c>
      <c r="O5" s="11" t="s">
        <v>93</v>
      </c>
      <c r="P5" s="11" t="s">
        <v>102</v>
      </c>
      <c r="Q5" s="11" t="s">
        <v>92</v>
      </c>
      <c r="R5" s="11" t="s">
        <v>93</v>
      </c>
    </row>
    <row r="6" spans="1:18">
      <c r="A6" s="63" t="s">
        <v>114</v>
      </c>
      <c r="B6" s="63" t="s">
        <v>115</v>
      </c>
      <c r="C6" s="63" t="s">
        <v>116</v>
      </c>
      <c r="D6" s="63" t="s">
        <v>117</v>
      </c>
      <c r="E6" s="63" t="s">
        <v>118</v>
      </c>
      <c r="F6" s="63" t="s">
        <v>119</v>
      </c>
      <c r="G6" s="63" t="s">
        <v>120</v>
      </c>
      <c r="H6" s="63" t="s">
        <v>121</v>
      </c>
      <c r="I6" s="63" t="s">
        <v>122</v>
      </c>
      <c r="J6" s="63" t="s">
        <v>123</v>
      </c>
      <c r="K6" s="63" t="s">
        <v>124</v>
      </c>
      <c r="L6" s="63" t="s">
        <v>125</v>
      </c>
      <c r="M6" s="63" t="s">
        <v>126</v>
      </c>
      <c r="N6" s="63" t="s">
        <v>127</v>
      </c>
      <c r="O6" s="63" t="s">
        <v>128</v>
      </c>
      <c r="P6" s="63" t="s">
        <v>129</v>
      </c>
      <c r="Q6" s="63" t="s">
        <v>130</v>
      </c>
      <c r="R6" s="63" t="s">
        <v>131</v>
      </c>
    </row>
    <row r="7" spans="1:18">
      <c r="A7" s="64" t="s">
        <v>315</v>
      </c>
      <c r="B7" s="65" t="s">
        <v>316</v>
      </c>
      <c r="C7" s="66" t="s">
        <v>317</v>
      </c>
      <c r="D7" s="31">
        <f>SUM(D8:D11)</f>
        <v>5971.88</v>
      </c>
      <c r="E7" s="31">
        <f t="shared" ref="E7:I7" si="0">SUM(E8:E11)</f>
        <v>5971.88</v>
      </c>
      <c r="F7" s="31">
        <f t="shared" si="0"/>
        <v>0</v>
      </c>
      <c r="G7" s="31">
        <f t="shared" si="0"/>
        <v>0</v>
      </c>
      <c r="H7" s="31">
        <f t="shared" si="0"/>
        <v>0</v>
      </c>
      <c r="I7" s="31">
        <f t="shared" si="0"/>
        <v>0</v>
      </c>
      <c r="J7" s="64" t="s">
        <v>318</v>
      </c>
      <c r="K7" s="64" t="s">
        <v>316</v>
      </c>
      <c r="L7" s="66" t="s">
        <v>99</v>
      </c>
      <c r="M7" s="31">
        <f>SUM(M8:M20)</f>
        <v>165155.8</v>
      </c>
      <c r="N7" s="31">
        <f t="shared" ref="N7:R7" si="1">SUM(N8:N20)</f>
        <v>165155.8</v>
      </c>
      <c r="O7" s="31">
        <f t="shared" si="1"/>
        <v>0</v>
      </c>
      <c r="P7" s="31">
        <f t="shared" si="1"/>
        <v>0</v>
      </c>
      <c r="Q7" s="31">
        <f t="shared" si="1"/>
        <v>0</v>
      </c>
      <c r="R7" s="31">
        <f t="shared" si="1"/>
        <v>0</v>
      </c>
    </row>
    <row r="8" spans="1:18">
      <c r="A8" s="65"/>
      <c r="B8" s="65" t="s">
        <v>222</v>
      </c>
      <c r="C8" s="67" t="s">
        <v>319</v>
      </c>
      <c r="D8" s="31">
        <f t="shared" ref="D8:D71" si="2">SUM(E8:F8)</f>
        <v>4888.01</v>
      </c>
      <c r="E8" s="31">
        <v>4888.01</v>
      </c>
      <c r="F8" s="31"/>
      <c r="G8" s="31">
        <f t="shared" ref="G8:G71" si="3">SUM(H8:I8)</f>
        <v>0</v>
      </c>
      <c r="H8" s="31"/>
      <c r="I8" s="31"/>
      <c r="J8" s="65"/>
      <c r="K8" s="65" t="s">
        <v>222</v>
      </c>
      <c r="L8" s="67" t="s">
        <v>320</v>
      </c>
      <c r="M8" s="31">
        <f>SUM(N8:O8)</f>
        <v>38807.27</v>
      </c>
      <c r="N8" s="31">
        <v>38807.27</v>
      </c>
      <c r="O8" s="31">
        <v>0</v>
      </c>
      <c r="P8" s="31">
        <f>SUM(Q8:R8)</f>
        <v>0</v>
      </c>
      <c r="Q8" s="31"/>
      <c r="R8" s="31"/>
    </row>
    <row r="9" spans="1:18">
      <c r="A9" s="65"/>
      <c r="B9" s="65" t="s">
        <v>224</v>
      </c>
      <c r="C9" s="67" t="s">
        <v>321</v>
      </c>
      <c r="D9" s="31">
        <f t="shared" si="2"/>
        <v>814.9</v>
      </c>
      <c r="E9" s="31">
        <v>814.9</v>
      </c>
      <c r="F9" s="31"/>
      <c r="G9" s="31">
        <f t="shared" si="3"/>
        <v>0</v>
      </c>
      <c r="H9" s="31"/>
      <c r="I9" s="31"/>
      <c r="J9" s="65"/>
      <c r="K9" s="65" t="s">
        <v>224</v>
      </c>
      <c r="L9" s="67" t="s">
        <v>322</v>
      </c>
      <c r="M9" s="31">
        <f t="shared" ref="M9:M20" si="4">SUM(N9:O9)</f>
        <v>31620.68</v>
      </c>
      <c r="N9" s="31">
        <v>31620.68</v>
      </c>
      <c r="O9" s="31">
        <v>0</v>
      </c>
      <c r="P9" s="31">
        <f t="shared" ref="P9:P20" si="5">SUM(Q9:R9)</f>
        <v>0</v>
      </c>
      <c r="Q9" s="31"/>
      <c r="R9" s="31"/>
    </row>
    <row r="10" spans="1:18">
      <c r="A10" s="65"/>
      <c r="B10" s="65" t="s">
        <v>226</v>
      </c>
      <c r="C10" s="67" t="s">
        <v>323</v>
      </c>
      <c r="D10" s="31">
        <f t="shared" si="2"/>
        <v>268.97</v>
      </c>
      <c r="E10" s="31">
        <v>268.97</v>
      </c>
      <c r="F10" s="31"/>
      <c r="G10" s="31">
        <f t="shared" si="3"/>
        <v>0</v>
      </c>
      <c r="H10" s="31"/>
      <c r="I10" s="31"/>
      <c r="J10" s="65"/>
      <c r="K10" s="65" t="s">
        <v>226</v>
      </c>
      <c r="L10" s="67" t="s">
        <v>324</v>
      </c>
      <c r="M10" s="31">
        <f t="shared" si="4"/>
        <v>5659.92</v>
      </c>
      <c r="N10" s="31">
        <v>5659.92</v>
      </c>
      <c r="O10" s="31">
        <v>0</v>
      </c>
      <c r="P10" s="31">
        <f t="shared" si="5"/>
        <v>0</v>
      </c>
      <c r="Q10" s="31"/>
      <c r="R10" s="31"/>
    </row>
    <row r="11" spans="1:18">
      <c r="A11" s="65"/>
      <c r="B11" s="65" t="s">
        <v>246</v>
      </c>
      <c r="C11" s="67" t="s">
        <v>325</v>
      </c>
      <c r="D11" s="31">
        <f t="shared" si="2"/>
        <v>0</v>
      </c>
      <c r="E11" s="31"/>
      <c r="F11" s="31"/>
      <c r="G11" s="31">
        <f t="shared" si="3"/>
        <v>0</v>
      </c>
      <c r="H11" s="31"/>
      <c r="I11" s="31"/>
      <c r="J11" s="65"/>
      <c r="K11" s="65" t="s">
        <v>228</v>
      </c>
      <c r="L11" s="67" t="s">
        <v>326</v>
      </c>
      <c r="M11" s="31">
        <f t="shared" si="4"/>
        <v>0</v>
      </c>
      <c r="N11" s="31">
        <v>0</v>
      </c>
      <c r="O11" s="31">
        <v>0</v>
      </c>
      <c r="P11" s="31">
        <f t="shared" si="5"/>
        <v>0</v>
      </c>
      <c r="Q11" s="31"/>
      <c r="R11" s="31"/>
    </row>
    <row r="12" spans="1:18">
      <c r="A12" s="64" t="s">
        <v>327</v>
      </c>
      <c r="B12" s="64" t="s">
        <v>316</v>
      </c>
      <c r="C12" s="66" t="s">
        <v>328</v>
      </c>
      <c r="D12" s="31">
        <f>SUM(D13:D22)</f>
        <v>329.78</v>
      </c>
      <c r="E12" s="31">
        <f t="shared" ref="E12:I12" si="6">SUM(E13:E22)</f>
        <v>329.78</v>
      </c>
      <c r="F12" s="31">
        <f t="shared" si="6"/>
        <v>0</v>
      </c>
      <c r="G12" s="31">
        <f t="shared" si="6"/>
        <v>0</v>
      </c>
      <c r="H12" s="31">
        <f t="shared" si="6"/>
        <v>0</v>
      </c>
      <c r="I12" s="31">
        <f t="shared" si="6"/>
        <v>0</v>
      </c>
      <c r="J12" s="65"/>
      <c r="K12" s="65" t="s">
        <v>230</v>
      </c>
      <c r="L12" s="67" t="s">
        <v>329</v>
      </c>
      <c r="M12" s="31">
        <f t="shared" si="4"/>
        <v>50747.95</v>
      </c>
      <c r="N12" s="31">
        <v>50747.95</v>
      </c>
      <c r="O12" s="31">
        <v>0</v>
      </c>
      <c r="P12" s="31">
        <f t="shared" si="5"/>
        <v>0</v>
      </c>
      <c r="Q12" s="31"/>
      <c r="R12" s="31"/>
    </row>
    <row r="13" spans="1:18">
      <c r="A13" s="65"/>
      <c r="B13" s="65" t="s">
        <v>222</v>
      </c>
      <c r="C13" s="67" t="s">
        <v>330</v>
      </c>
      <c r="D13" s="31">
        <f t="shared" si="2"/>
        <v>172.62</v>
      </c>
      <c r="E13" s="31">
        <v>172.62</v>
      </c>
      <c r="F13" s="31"/>
      <c r="G13" s="31">
        <f t="shared" si="3"/>
        <v>0</v>
      </c>
      <c r="H13" s="31"/>
      <c r="I13" s="31"/>
      <c r="J13" s="65"/>
      <c r="K13" s="65" t="s">
        <v>232</v>
      </c>
      <c r="L13" s="67" t="s">
        <v>331</v>
      </c>
      <c r="M13" s="31">
        <f t="shared" si="4"/>
        <v>15994.59</v>
      </c>
      <c r="N13" s="31">
        <v>15994.59</v>
      </c>
      <c r="O13" s="31">
        <v>0</v>
      </c>
      <c r="P13" s="31">
        <f t="shared" si="5"/>
        <v>0</v>
      </c>
      <c r="Q13" s="31"/>
      <c r="R13" s="31"/>
    </row>
    <row r="14" spans="1:18">
      <c r="A14" s="65"/>
      <c r="B14" s="65" t="s">
        <v>224</v>
      </c>
      <c r="C14" s="67" t="s">
        <v>332</v>
      </c>
      <c r="D14" s="31">
        <f t="shared" si="2"/>
        <v>39.71</v>
      </c>
      <c r="E14" s="31">
        <v>39.71</v>
      </c>
      <c r="F14" s="31"/>
      <c r="G14" s="31">
        <f t="shared" si="3"/>
        <v>0</v>
      </c>
      <c r="H14" s="31"/>
      <c r="I14" s="31"/>
      <c r="J14" s="65"/>
      <c r="K14" s="65" t="s">
        <v>234</v>
      </c>
      <c r="L14" s="67" t="s">
        <v>333</v>
      </c>
      <c r="M14" s="31">
        <f t="shared" si="4"/>
        <v>5922.47</v>
      </c>
      <c r="N14" s="31">
        <v>5922.47</v>
      </c>
      <c r="O14" s="31">
        <v>0</v>
      </c>
      <c r="P14" s="31">
        <f t="shared" si="5"/>
        <v>0</v>
      </c>
      <c r="Q14" s="31"/>
      <c r="R14" s="31"/>
    </row>
    <row r="15" spans="1:18">
      <c r="A15" s="65"/>
      <c r="B15" s="65" t="s">
        <v>226</v>
      </c>
      <c r="C15" s="67" t="s">
        <v>334</v>
      </c>
      <c r="D15" s="31">
        <f t="shared" si="2"/>
        <v>1.4</v>
      </c>
      <c r="E15" s="31">
        <v>1.4</v>
      </c>
      <c r="F15" s="31"/>
      <c r="G15" s="31">
        <f t="shared" si="3"/>
        <v>0</v>
      </c>
      <c r="H15" s="31"/>
      <c r="I15" s="31"/>
      <c r="J15" s="65"/>
      <c r="K15" s="65" t="s">
        <v>236</v>
      </c>
      <c r="L15" s="67" t="s">
        <v>335</v>
      </c>
      <c r="M15" s="31">
        <f t="shared" si="4"/>
        <v>4153.46</v>
      </c>
      <c r="N15" s="31">
        <v>4153.46</v>
      </c>
      <c r="O15" s="31">
        <v>0</v>
      </c>
      <c r="P15" s="31">
        <f t="shared" si="5"/>
        <v>0</v>
      </c>
      <c r="Q15" s="31"/>
      <c r="R15" s="31"/>
    </row>
    <row r="16" spans="1:18">
      <c r="A16" s="65"/>
      <c r="B16" s="65" t="s">
        <v>251</v>
      </c>
      <c r="C16" s="67" t="s">
        <v>336</v>
      </c>
      <c r="D16" s="31">
        <f t="shared" si="2"/>
        <v>0</v>
      </c>
      <c r="E16" s="31">
        <v>0</v>
      </c>
      <c r="F16" s="31"/>
      <c r="G16" s="31">
        <f t="shared" si="3"/>
        <v>0</v>
      </c>
      <c r="H16" s="31"/>
      <c r="I16" s="31"/>
      <c r="J16" s="65"/>
      <c r="K16" s="65" t="s">
        <v>238</v>
      </c>
      <c r="L16" s="67" t="s">
        <v>337</v>
      </c>
      <c r="M16" s="31">
        <f t="shared" si="4"/>
        <v>2713.83</v>
      </c>
      <c r="N16" s="31">
        <v>2713.83</v>
      </c>
      <c r="O16" s="31">
        <v>0</v>
      </c>
      <c r="P16" s="31">
        <f t="shared" si="5"/>
        <v>0</v>
      </c>
      <c r="Q16" s="31"/>
      <c r="R16" s="31"/>
    </row>
    <row r="17" spans="1:18">
      <c r="A17" s="65"/>
      <c r="B17" s="65" t="s">
        <v>253</v>
      </c>
      <c r="C17" s="67" t="s">
        <v>338</v>
      </c>
      <c r="D17" s="31">
        <f t="shared" si="2"/>
        <v>52.47</v>
      </c>
      <c r="E17" s="31">
        <v>52.47</v>
      </c>
      <c r="F17" s="31"/>
      <c r="G17" s="31">
        <f t="shared" si="3"/>
        <v>0</v>
      </c>
      <c r="H17" s="31"/>
      <c r="I17" s="31"/>
      <c r="J17" s="65"/>
      <c r="K17" s="65" t="s">
        <v>240</v>
      </c>
      <c r="L17" s="67" t="s">
        <v>339</v>
      </c>
      <c r="M17" s="31">
        <f t="shared" si="4"/>
        <v>585.8</v>
      </c>
      <c r="N17" s="31">
        <v>585.8</v>
      </c>
      <c r="O17" s="31">
        <v>0</v>
      </c>
      <c r="P17" s="31">
        <f t="shared" si="5"/>
        <v>0</v>
      </c>
      <c r="Q17" s="31"/>
      <c r="R17" s="31"/>
    </row>
    <row r="18" spans="1:18">
      <c r="A18" s="65"/>
      <c r="B18" s="65" t="s">
        <v>228</v>
      </c>
      <c r="C18" s="67" t="s">
        <v>340</v>
      </c>
      <c r="D18" s="31">
        <f t="shared" si="2"/>
        <v>40.05</v>
      </c>
      <c r="E18" s="31">
        <v>40.05</v>
      </c>
      <c r="F18" s="31"/>
      <c r="G18" s="31">
        <f t="shared" si="3"/>
        <v>0</v>
      </c>
      <c r="H18" s="31"/>
      <c r="I18" s="31"/>
      <c r="J18" s="65"/>
      <c r="K18" s="65" t="s">
        <v>242</v>
      </c>
      <c r="L18" s="67" t="s">
        <v>323</v>
      </c>
      <c r="M18" s="31">
        <f t="shared" si="4"/>
        <v>8888.11</v>
      </c>
      <c r="N18" s="31">
        <v>8888.11</v>
      </c>
      <c r="O18" s="31">
        <v>0</v>
      </c>
      <c r="P18" s="31">
        <f t="shared" si="5"/>
        <v>0</v>
      </c>
      <c r="Q18" s="31"/>
      <c r="R18" s="31"/>
    </row>
    <row r="19" ht="12" customHeight="1" spans="1:18">
      <c r="A19" s="65"/>
      <c r="B19" s="65" t="s">
        <v>230</v>
      </c>
      <c r="C19" s="67" t="s">
        <v>341</v>
      </c>
      <c r="D19" s="31">
        <f t="shared" si="2"/>
        <v>0</v>
      </c>
      <c r="E19" s="31">
        <v>0</v>
      </c>
      <c r="F19" s="31"/>
      <c r="G19" s="31">
        <f t="shared" si="3"/>
        <v>0</v>
      </c>
      <c r="H19" s="31"/>
      <c r="I19" s="31"/>
      <c r="J19" s="65"/>
      <c r="K19" s="65" t="s">
        <v>244</v>
      </c>
      <c r="L19" s="67" t="s">
        <v>342</v>
      </c>
      <c r="M19" s="31">
        <f t="shared" si="4"/>
        <v>13.17</v>
      </c>
      <c r="N19" s="31">
        <v>13.17</v>
      </c>
      <c r="O19" s="31">
        <v>0</v>
      </c>
      <c r="P19" s="31">
        <f t="shared" si="5"/>
        <v>0</v>
      </c>
      <c r="Q19" s="31"/>
      <c r="R19" s="31"/>
    </row>
    <row r="20" spans="1:18">
      <c r="A20" s="65"/>
      <c r="B20" s="65" t="s">
        <v>232</v>
      </c>
      <c r="C20" s="67" t="s">
        <v>343</v>
      </c>
      <c r="D20" s="31">
        <f t="shared" si="2"/>
        <v>23.53</v>
      </c>
      <c r="E20" s="31">
        <v>23.53</v>
      </c>
      <c r="F20" s="31"/>
      <c r="G20" s="31">
        <f t="shared" si="3"/>
        <v>0</v>
      </c>
      <c r="H20" s="31"/>
      <c r="I20" s="31"/>
      <c r="J20" s="65"/>
      <c r="K20" s="65" t="s">
        <v>246</v>
      </c>
      <c r="L20" s="67" t="s">
        <v>325</v>
      </c>
      <c r="M20" s="31">
        <f t="shared" si="4"/>
        <v>48.55</v>
      </c>
      <c r="N20" s="31">
        <v>48.55</v>
      </c>
      <c r="O20" s="31">
        <v>0</v>
      </c>
      <c r="P20" s="31">
        <f t="shared" si="5"/>
        <v>0</v>
      </c>
      <c r="Q20" s="31"/>
      <c r="R20" s="31"/>
    </row>
    <row r="21" spans="1:18">
      <c r="A21" s="65"/>
      <c r="B21" s="65" t="s">
        <v>234</v>
      </c>
      <c r="C21" s="67" t="s">
        <v>344</v>
      </c>
      <c r="D21" s="31">
        <f t="shared" si="2"/>
        <v>0</v>
      </c>
      <c r="E21" s="31">
        <v>0</v>
      </c>
      <c r="F21" s="31"/>
      <c r="G21" s="31">
        <f t="shared" si="3"/>
        <v>0</v>
      </c>
      <c r="H21" s="31"/>
      <c r="I21" s="31"/>
      <c r="J21" s="64" t="s">
        <v>345</v>
      </c>
      <c r="K21" s="64" t="s">
        <v>316</v>
      </c>
      <c r="L21" s="66" t="s">
        <v>100</v>
      </c>
      <c r="M21" s="31">
        <f>SUM(M22:M48)</f>
        <v>13150.61</v>
      </c>
      <c r="N21" s="31">
        <f t="shared" ref="N21:R21" si="7">SUM(N22:N48)</f>
        <v>12904.95</v>
      </c>
      <c r="O21" s="31">
        <f t="shared" si="7"/>
        <v>245.66</v>
      </c>
      <c r="P21" s="31">
        <f t="shared" si="7"/>
        <v>0</v>
      </c>
      <c r="Q21" s="31">
        <f t="shared" si="7"/>
        <v>0</v>
      </c>
      <c r="R21" s="31">
        <f t="shared" si="7"/>
        <v>0</v>
      </c>
    </row>
    <row r="22" spans="1:18">
      <c r="A22" s="65"/>
      <c r="B22" s="65" t="s">
        <v>246</v>
      </c>
      <c r="C22" s="67" t="s">
        <v>346</v>
      </c>
      <c r="D22" s="31">
        <f t="shared" si="2"/>
        <v>0</v>
      </c>
      <c r="E22" s="31">
        <v>0</v>
      </c>
      <c r="F22" s="31"/>
      <c r="G22" s="31">
        <f t="shared" si="3"/>
        <v>0</v>
      </c>
      <c r="H22" s="31"/>
      <c r="I22" s="31"/>
      <c r="J22" s="65"/>
      <c r="K22" s="65" t="s">
        <v>222</v>
      </c>
      <c r="L22" s="67" t="s">
        <v>347</v>
      </c>
      <c r="M22" s="31">
        <f t="shared" ref="M22:M48" si="8">SUM(N22:O22)</f>
        <v>2416.36</v>
      </c>
      <c r="N22" s="31">
        <v>2321.56</v>
      </c>
      <c r="O22" s="31">
        <v>94.8</v>
      </c>
      <c r="P22" s="31">
        <f t="shared" ref="P22:P48" si="9">SUM(Q22:R22)</f>
        <v>0</v>
      </c>
      <c r="Q22" s="31"/>
      <c r="R22" s="31"/>
    </row>
    <row r="23" spans="1:18">
      <c r="A23" s="64" t="s">
        <v>348</v>
      </c>
      <c r="B23" s="64" t="s">
        <v>316</v>
      </c>
      <c r="C23" s="66" t="s">
        <v>349</v>
      </c>
      <c r="D23" s="31">
        <f>SUM(D24:D30)</f>
        <v>13121.29</v>
      </c>
      <c r="E23" s="31">
        <f t="shared" ref="E23:I23" si="10">SUM(E24:E30)</f>
        <v>0</v>
      </c>
      <c r="F23" s="31">
        <f t="shared" si="10"/>
        <v>13121.29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65"/>
      <c r="K23" s="65" t="s">
        <v>224</v>
      </c>
      <c r="L23" s="67" t="s">
        <v>350</v>
      </c>
      <c r="M23" s="31">
        <f t="shared" si="8"/>
        <v>112.08</v>
      </c>
      <c r="N23" s="31">
        <v>107.08</v>
      </c>
      <c r="O23" s="31">
        <v>5</v>
      </c>
      <c r="P23" s="31">
        <f t="shared" si="9"/>
        <v>0</v>
      </c>
      <c r="Q23" s="31"/>
      <c r="R23" s="31"/>
    </row>
    <row r="24" spans="1:18">
      <c r="A24" s="65"/>
      <c r="B24" s="65" t="s">
        <v>222</v>
      </c>
      <c r="C24" s="67" t="s">
        <v>351</v>
      </c>
      <c r="D24" s="31">
        <f t="shared" si="2"/>
        <v>12462.09</v>
      </c>
      <c r="E24" s="31">
        <v>0</v>
      </c>
      <c r="F24" s="31">
        <v>12462.09</v>
      </c>
      <c r="G24" s="31">
        <f t="shared" si="3"/>
        <v>0</v>
      </c>
      <c r="H24" s="31"/>
      <c r="I24" s="31"/>
      <c r="J24" s="65"/>
      <c r="K24" s="65" t="s">
        <v>226</v>
      </c>
      <c r="L24" s="67" t="s">
        <v>352</v>
      </c>
      <c r="M24" s="31">
        <f t="shared" si="8"/>
        <v>0</v>
      </c>
      <c r="N24" s="31">
        <v>0</v>
      </c>
      <c r="O24" s="31">
        <v>0</v>
      </c>
      <c r="P24" s="31">
        <f t="shared" si="9"/>
        <v>0</v>
      </c>
      <c r="Q24" s="31"/>
      <c r="R24" s="31"/>
    </row>
    <row r="25" spans="1:18">
      <c r="A25" s="65"/>
      <c r="B25" s="65" t="s">
        <v>224</v>
      </c>
      <c r="C25" s="67" t="s">
        <v>353</v>
      </c>
      <c r="D25" s="31">
        <f t="shared" si="2"/>
        <v>0</v>
      </c>
      <c r="E25" s="31">
        <v>0</v>
      </c>
      <c r="F25" s="31">
        <v>0</v>
      </c>
      <c r="G25" s="31">
        <f t="shared" si="3"/>
        <v>0</v>
      </c>
      <c r="H25" s="31"/>
      <c r="I25" s="31"/>
      <c r="J25" s="65"/>
      <c r="K25" s="65" t="s">
        <v>251</v>
      </c>
      <c r="L25" s="67" t="s">
        <v>354</v>
      </c>
      <c r="M25" s="31">
        <f t="shared" si="8"/>
        <v>0</v>
      </c>
      <c r="N25" s="31">
        <v>0</v>
      </c>
      <c r="O25" s="31">
        <v>0</v>
      </c>
      <c r="P25" s="31">
        <f t="shared" si="9"/>
        <v>0</v>
      </c>
      <c r="Q25" s="31"/>
      <c r="R25" s="31"/>
    </row>
    <row r="26" spans="1:18">
      <c r="A26" s="65"/>
      <c r="B26" s="65" t="s">
        <v>226</v>
      </c>
      <c r="C26" s="67" t="s">
        <v>355</v>
      </c>
      <c r="D26" s="31">
        <f t="shared" si="2"/>
        <v>0</v>
      </c>
      <c r="E26" s="31">
        <v>0</v>
      </c>
      <c r="F26" s="31">
        <v>0</v>
      </c>
      <c r="G26" s="31">
        <f t="shared" si="3"/>
        <v>0</v>
      </c>
      <c r="H26" s="31"/>
      <c r="I26" s="31"/>
      <c r="J26" s="65"/>
      <c r="K26" s="65" t="s">
        <v>253</v>
      </c>
      <c r="L26" s="67" t="s">
        <v>356</v>
      </c>
      <c r="M26" s="31">
        <f t="shared" si="8"/>
        <v>265.85</v>
      </c>
      <c r="N26" s="31">
        <v>265.85</v>
      </c>
      <c r="O26" s="31">
        <v>0</v>
      </c>
      <c r="P26" s="31">
        <f t="shared" si="9"/>
        <v>0</v>
      </c>
      <c r="Q26" s="31"/>
      <c r="R26" s="31"/>
    </row>
    <row r="27" spans="1:18">
      <c r="A27" s="65"/>
      <c r="B27" s="65" t="s">
        <v>253</v>
      </c>
      <c r="C27" s="67" t="s">
        <v>357</v>
      </c>
      <c r="D27" s="31">
        <f t="shared" si="2"/>
        <v>0</v>
      </c>
      <c r="E27" s="31">
        <v>0</v>
      </c>
      <c r="F27" s="31">
        <v>0</v>
      </c>
      <c r="G27" s="31">
        <f t="shared" si="3"/>
        <v>0</v>
      </c>
      <c r="H27" s="31"/>
      <c r="I27" s="31"/>
      <c r="J27" s="65"/>
      <c r="K27" s="65" t="s">
        <v>228</v>
      </c>
      <c r="L27" s="67" t="s">
        <v>358</v>
      </c>
      <c r="M27" s="31">
        <f t="shared" si="8"/>
        <v>1089.55</v>
      </c>
      <c r="N27" s="31">
        <v>1089.55</v>
      </c>
      <c r="O27" s="31">
        <v>0</v>
      </c>
      <c r="P27" s="31">
        <f t="shared" si="9"/>
        <v>0</v>
      </c>
      <c r="Q27" s="31"/>
      <c r="R27" s="31"/>
    </row>
    <row r="28" spans="1:18">
      <c r="A28" s="65"/>
      <c r="B28" s="65" t="s">
        <v>228</v>
      </c>
      <c r="C28" s="67" t="s">
        <v>359</v>
      </c>
      <c r="D28" s="31">
        <f t="shared" si="2"/>
        <v>659.2</v>
      </c>
      <c r="E28" s="31">
        <v>0</v>
      </c>
      <c r="F28" s="31">
        <v>659.2</v>
      </c>
      <c r="G28" s="31">
        <f t="shared" si="3"/>
        <v>0</v>
      </c>
      <c r="H28" s="31"/>
      <c r="I28" s="31"/>
      <c r="J28" s="65"/>
      <c r="K28" s="65" t="s">
        <v>230</v>
      </c>
      <c r="L28" s="67" t="s">
        <v>360</v>
      </c>
      <c r="M28" s="31">
        <f t="shared" si="8"/>
        <v>52.83</v>
      </c>
      <c r="N28" s="31">
        <v>52.83</v>
      </c>
      <c r="O28" s="31">
        <v>0</v>
      </c>
      <c r="P28" s="31">
        <f t="shared" si="9"/>
        <v>0</v>
      </c>
      <c r="Q28" s="31"/>
      <c r="R28" s="31"/>
    </row>
    <row r="29" spans="1:18">
      <c r="A29" s="65"/>
      <c r="B29" s="65" t="s">
        <v>230</v>
      </c>
      <c r="C29" s="67" t="s">
        <v>361</v>
      </c>
      <c r="D29" s="31">
        <f t="shared" si="2"/>
        <v>0</v>
      </c>
      <c r="E29" s="31">
        <v>0</v>
      </c>
      <c r="F29" s="31">
        <v>0</v>
      </c>
      <c r="G29" s="31">
        <f t="shared" si="3"/>
        <v>0</v>
      </c>
      <c r="H29" s="31"/>
      <c r="I29" s="31"/>
      <c r="J29" s="65"/>
      <c r="K29" s="65" t="s">
        <v>232</v>
      </c>
      <c r="L29" s="67" t="s">
        <v>362</v>
      </c>
      <c r="M29" s="31">
        <f t="shared" si="8"/>
        <v>0</v>
      </c>
      <c r="N29" s="31">
        <v>0</v>
      </c>
      <c r="O29" s="31">
        <v>0</v>
      </c>
      <c r="P29" s="31">
        <f t="shared" si="9"/>
        <v>0</v>
      </c>
      <c r="Q29" s="31"/>
      <c r="R29" s="31"/>
    </row>
    <row r="30" spans="1:18">
      <c r="A30" s="65"/>
      <c r="B30" s="65" t="s">
        <v>246</v>
      </c>
      <c r="C30" s="67" t="s">
        <v>363</v>
      </c>
      <c r="D30" s="31">
        <f t="shared" si="2"/>
        <v>0</v>
      </c>
      <c r="E30" s="31">
        <v>0</v>
      </c>
      <c r="F30" s="31">
        <v>0</v>
      </c>
      <c r="G30" s="31">
        <f t="shared" si="3"/>
        <v>0</v>
      </c>
      <c r="H30" s="31"/>
      <c r="I30" s="31"/>
      <c r="J30" s="65"/>
      <c r="K30" s="65" t="s">
        <v>234</v>
      </c>
      <c r="L30" s="67" t="s">
        <v>364</v>
      </c>
      <c r="M30" s="31">
        <f t="shared" si="8"/>
        <v>464.79</v>
      </c>
      <c r="N30" s="31">
        <v>464.79</v>
      </c>
      <c r="O30" s="31">
        <v>0</v>
      </c>
      <c r="P30" s="31">
        <f t="shared" si="9"/>
        <v>0</v>
      </c>
      <c r="Q30" s="31"/>
      <c r="R30" s="31"/>
    </row>
    <row r="31" spans="1:18">
      <c r="A31" s="64" t="s">
        <v>365</v>
      </c>
      <c r="B31" s="64" t="s">
        <v>316</v>
      </c>
      <c r="C31" s="66" t="s">
        <v>366</v>
      </c>
      <c r="D31" s="31">
        <f>SUM(D32:D37)</f>
        <v>0</v>
      </c>
      <c r="E31" s="31">
        <f t="shared" ref="E31:I31" si="11">SUM(E32:E37)</f>
        <v>0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65"/>
      <c r="K31" s="65" t="s">
        <v>238</v>
      </c>
      <c r="L31" s="67" t="s">
        <v>367</v>
      </c>
      <c r="M31" s="31">
        <f t="shared" si="8"/>
        <v>96.89</v>
      </c>
      <c r="N31" s="31">
        <v>96.89</v>
      </c>
      <c r="O31" s="31">
        <v>0</v>
      </c>
      <c r="P31" s="31">
        <f t="shared" si="9"/>
        <v>0</v>
      </c>
      <c r="Q31" s="31"/>
      <c r="R31" s="31"/>
    </row>
    <row r="32" spans="1:18">
      <c r="A32" s="65"/>
      <c r="B32" s="65" t="s">
        <v>222</v>
      </c>
      <c r="C32" s="67" t="s">
        <v>351</v>
      </c>
      <c r="D32" s="31">
        <f t="shared" si="2"/>
        <v>0</v>
      </c>
      <c r="E32" s="31"/>
      <c r="F32" s="31"/>
      <c r="G32" s="31">
        <f t="shared" si="3"/>
        <v>0</v>
      </c>
      <c r="H32" s="31"/>
      <c r="I32" s="31"/>
      <c r="J32" s="65"/>
      <c r="K32" s="65" t="s">
        <v>240</v>
      </c>
      <c r="L32" s="67" t="s">
        <v>341</v>
      </c>
      <c r="M32" s="31">
        <f t="shared" si="8"/>
        <v>0</v>
      </c>
      <c r="N32" s="31">
        <v>0</v>
      </c>
      <c r="O32" s="31">
        <v>0</v>
      </c>
      <c r="P32" s="31">
        <f t="shared" si="9"/>
        <v>0</v>
      </c>
      <c r="Q32" s="31"/>
      <c r="R32" s="31"/>
    </row>
    <row r="33" spans="1:18">
      <c r="A33" s="65"/>
      <c r="B33" s="65" t="s">
        <v>224</v>
      </c>
      <c r="C33" s="67" t="s">
        <v>353</v>
      </c>
      <c r="D33" s="31">
        <f t="shared" si="2"/>
        <v>0</v>
      </c>
      <c r="E33" s="31"/>
      <c r="F33" s="31"/>
      <c r="G33" s="31">
        <f t="shared" si="3"/>
        <v>0</v>
      </c>
      <c r="H33" s="31"/>
      <c r="I33" s="31"/>
      <c r="J33" s="65"/>
      <c r="K33" s="65" t="s">
        <v>242</v>
      </c>
      <c r="L33" s="67" t="s">
        <v>344</v>
      </c>
      <c r="M33" s="31">
        <f t="shared" si="8"/>
        <v>3741.13</v>
      </c>
      <c r="N33" s="31">
        <v>3659.29</v>
      </c>
      <c r="O33" s="31">
        <v>81.84</v>
      </c>
      <c r="P33" s="31">
        <f t="shared" si="9"/>
        <v>0</v>
      </c>
      <c r="Q33" s="31"/>
      <c r="R33" s="31"/>
    </row>
    <row r="34" spans="1:18">
      <c r="A34" s="65"/>
      <c r="B34" s="65" t="s">
        <v>226</v>
      </c>
      <c r="C34" s="67" t="s">
        <v>355</v>
      </c>
      <c r="D34" s="31">
        <f t="shared" si="2"/>
        <v>0</v>
      </c>
      <c r="E34" s="31"/>
      <c r="F34" s="31"/>
      <c r="G34" s="31">
        <f t="shared" si="3"/>
        <v>0</v>
      </c>
      <c r="H34" s="31"/>
      <c r="I34" s="31"/>
      <c r="J34" s="65"/>
      <c r="K34" s="65" t="s">
        <v>244</v>
      </c>
      <c r="L34" s="67" t="s">
        <v>368</v>
      </c>
      <c r="M34" s="31">
        <f t="shared" si="8"/>
        <v>0</v>
      </c>
      <c r="N34" s="31">
        <v>0</v>
      </c>
      <c r="O34" s="31">
        <v>0</v>
      </c>
      <c r="P34" s="31">
        <f t="shared" si="9"/>
        <v>0</v>
      </c>
      <c r="Q34" s="31"/>
      <c r="R34" s="31"/>
    </row>
    <row r="35" spans="1:18">
      <c r="A35" s="65"/>
      <c r="B35" s="65" t="s">
        <v>251</v>
      </c>
      <c r="C35" s="67" t="s">
        <v>359</v>
      </c>
      <c r="D35" s="31">
        <f t="shared" si="2"/>
        <v>0</v>
      </c>
      <c r="E35" s="31"/>
      <c r="F35" s="31"/>
      <c r="G35" s="31">
        <f t="shared" si="3"/>
        <v>0</v>
      </c>
      <c r="H35" s="31"/>
      <c r="I35" s="31"/>
      <c r="J35" s="65"/>
      <c r="K35" s="65" t="s">
        <v>263</v>
      </c>
      <c r="L35" s="67" t="s">
        <v>332</v>
      </c>
      <c r="M35" s="31">
        <f t="shared" si="8"/>
        <v>144.03</v>
      </c>
      <c r="N35" s="31">
        <v>144.03</v>
      </c>
      <c r="O35" s="31">
        <v>0</v>
      </c>
      <c r="P35" s="31">
        <f t="shared" si="9"/>
        <v>0</v>
      </c>
      <c r="Q35" s="31"/>
      <c r="R35" s="31"/>
    </row>
    <row r="36" spans="1:18">
      <c r="A36" s="65"/>
      <c r="B36" s="65" t="s">
        <v>253</v>
      </c>
      <c r="C36" s="67" t="s">
        <v>361</v>
      </c>
      <c r="D36" s="31">
        <f t="shared" si="2"/>
        <v>0</v>
      </c>
      <c r="E36" s="31"/>
      <c r="F36" s="31"/>
      <c r="G36" s="31">
        <f t="shared" si="3"/>
        <v>0</v>
      </c>
      <c r="H36" s="31"/>
      <c r="I36" s="31"/>
      <c r="J36" s="65"/>
      <c r="K36" s="65" t="s">
        <v>265</v>
      </c>
      <c r="L36" s="67" t="s">
        <v>334</v>
      </c>
      <c r="M36" s="31">
        <f t="shared" si="8"/>
        <v>855.31</v>
      </c>
      <c r="N36" s="31">
        <v>791.29</v>
      </c>
      <c r="O36" s="31">
        <v>64.02</v>
      </c>
      <c r="P36" s="31">
        <f t="shared" si="9"/>
        <v>0</v>
      </c>
      <c r="Q36" s="31"/>
      <c r="R36" s="31"/>
    </row>
    <row r="37" spans="1:18">
      <c r="A37" s="65"/>
      <c r="B37" s="65" t="s">
        <v>246</v>
      </c>
      <c r="C37" s="67" t="s">
        <v>363</v>
      </c>
      <c r="D37" s="31">
        <f t="shared" si="2"/>
        <v>0</v>
      </c>
      <c r="E37" s="31"/>
      <c r="F37" s="31"/>
      <c r="G37" s="31">
        <f t="shared" si="3"/>
        <v>0</v>
      </c>
      <c r="H37" s="31"/>
      <c r="I37" s="31"/>
      <c r="J37" s="65"/>
      <c r="K37" s="65" t="s">
        <v>267</v>
      </c>
      <c r="L37" s="67" t="s">
        <v>340</v>
      </c>
      <c r="M37" s="31">
        <f t="shared" si="8"/>
        <v>219.27</v>
      </c>
      <c r="N37" s="31">
        <v>219.27</v>
      </c>
      <c r="O37" s="31">
        <v>0</v>
      </c>
      <c r="P37" s="31">
        <f t="shared" si="9"/>
        <v>0</v>
      </c>
      <c r="Q37" s="31"/>
      <c r="R37" s="31"/>
    </row>
    <row r="38" spans="1:18">
      <c r="A38" s="64" t="s">
        <v>369</v>
      </c>
      <c r="B38" s="64" t="s">
        <v>316</v>
      </c>
      <c r="C38" s="66" t="s">
        <v>370</v>
      </c>
      <c r="D38" s="31">
        <f>SUM(D39:D41)</f>
        <v>172004.75</v>
      </c>
      <c r="E38" s="31">
        <f t="shared" ref="E38:I38" si="12">SUM(E39:E41)</f>
        <v>171759.09</v>
      </c>
      <c r="F38" s="31">
        <f t="shared" si="12"/>
        <v>245.66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65"/>
      <c r="K38" s="65" t="s">
        <v>269</v>
      </c>
      <c r="L38" s="67" t="s">
        <v>371</v>
      </c>
      <c r="M38" s="31">
        <f t="shared" si="8"/>
        <v>2</v>
      </c>
      <c r="N38" s="31">
        <v>2</v>
      </c>
      <c r="O38" s="31">
        <v>0</v>
      </c>
      <c r="P38" s="31">
        <f t="shared" si="9"/>
        <v>0</v>
      </c>
      <c r="Q38" s="31"/>
      <c r="R38" s="31"/>
    </row>
    <row r="39" spans="1:18">
      <c r="A39" s="65"/>
      <c r="B39" s="65" t="s">
        <v>222</v>
      </c>
      <c r="C39" s="67" t="s">
        <v>99</v>
      </c>
      <c r="D39" s="31">
        <f t="shared" si="2"/>
        <v>159183.92</v>
      </c>
      <c r="E39" s="31">
        <v>159183.92</v>
      </c>
      <c r="F39" s="31">
        <v>0</v>
      </c>
      <c r="G39" s="31">
        <f t="shared" si="3"/>
        <v>0</v>
      </c>
      <c r="H39" s="31"/>
      <c r="I39" s="31"/>
      <c r="J39" s="65"/>
      <c r="K39" s="65" t="s">
        <v>271</v>
      </c>
      <c r="L39" s="67" t="s">
        <v>372</v>
      </c>
      <c r="M39" s="31">
        <f t="shared" si="8"/>
        <v>0</v>
      </c>
      <c r="N39" s="31">
        <v>0</v>
      </c>
      <c r="O39" s="31">
        <v>0</v>
      </c>
      <c r="P39" s="31">
        <f t="shared" si="9"/>
        <v>0</v>
      </c>
      <c r="Q39" s="31"/>
      <c r="R39" s="31"/>
    </row>
    <row r="40" spans="1:18">
      <c r="A40" s="65"/>
      <c r="B40" s="65" t="s">
        <v>224</v>
      </c>
      <c r="C40" s="67" t="s">
        <v>100</v>
      </c>
      <c r="D40" s="31">
        <f t="shared" si="2"/>
        <v>12820.83</v>
      </c>
      <c r="E40" s="31">
        <v>12575.17</v>
      </c>
      <c r="F40" s="31">
        <v>245.66</v>
      </c>
      <c r="G40" s="31">
        <f t="shared" si="3"/>
        <v>0</v>
      </c>
      <c r="H40" s="31"/>
      <c r="I40" s="31"/>
      <c r="J40" s="65"/>
      <c r="K40" s="65" t="s">
        <v>273</v>
      </c>
      <c r="L40" s="67" t="s">
        <v>373</v>
      </c>
      <c r="M40" s="31">
        <f t="shared" si="8"/>
        <v>0</v>
      </c>
      <c r="N40" s="31">
        <v>0</v>
      </c>
      <c r="O40" s="31">
        <v>0</v>
      </c>
      <c r="P40" s="31">
        <f t="shared" si="9"/>
        <v>0</v>
      </c>
      <c r="Q40" s="31"/>
      <c r="R40" s="31"/>
    </row>
    <row r="41" spans="1:18">
      <c r="A41" s="65"/>
      <c r="B41" s="65" t="s">
        <v>246</v>
      </c>
      <c r="C41" s="67" t="s">
        <v>374</v>
      </c>
      <c r="D41" s="31">
        <f t="shared" si="2"/>
        <v>0</v>
      </c>
      <c r="E41" s="31">
        <v>0</v>
      </c>
      <c r="F41" s="31">
        <v>0</v>
      </c>
      <c r="G41" s="31">
        <f t="shared" si="3"/>
        <v>0</v>
      </c>
      <c r="H41" s="31"/>
      <c r="I41" s="31"/>
      <c r="J41" s="65"/>
      <c r="K41" s="65" t="s">
        <v>275</v>
      </c>
      <c r="L41" s="67" t="s">
        <v>375</v>
      </c>
      <c r="M41" s="31">
        <f t="shared" si="8"/>
        <v>1421.33</v>
      </c>
      <c r="N41" s="31">
        <v>1421.33</v>
      </c>
      <c r="O41" s="31">
        <v>0</v>
      </c>
      <c r="P41" s="31">
        <f t="shared" si="9"/>
        <v>0</v>
      </c>
      <c r="Q41" s="31"/>
      <c r="R41" s="31"/>
    </row>
    <row r="42" spans="1:18">
      <c r="A42" s="64" t="s">
        <v>376</v>
      </c>
      <c r="B42" s="64" t="s">
        <v>316</v>
      </c>
      <c r="C42" s="66" t="s">
        <v>377</v>
      </c>
      <c r="D42" s="31">
        <f>SUM(D43:D44)</f>
        <v>947.07</v>
      </c>
      <c r="E42" s="31">
        <f t="shared" ref="E42:I42" si="13">SUM(E43:E44)</f>
        <v>0</v>
      </c>
      <c r="F42" s="31">
        <f t="shared" si="13"/>
        <v>947.07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65"/>
      <c r="K42" s="65" t="s">
        <v>277</v>
      </c>
      <c r="L42" s="67" t="s">
        <v>338</v>
      </c>
      <c r="M42" s="31">
        <f t="shared" si="8"/>
        <v>0</v>
      </c>
      <c r="N42" s="31">
        <v>0</v>
      </c>
      <c r="O42" s="31">
        <v>0</v>
      </c>
      <c r="P42" s="31">
        <f t="shared" si="9"/>
        <v>0</v>
      </c>
      <c r="Q42" s="31"/>
      <c r="R42" s="31"/>
    </row>
    <row r="43" spans="1:18">
      <c r="A43" s="65"/>
      <c r="B43" s="65" t="s">
        <v>222</v>
      </c>
      <c r="C43" s="67" t="s">
        <v>378</v>
      </c>
      <c r="D43" s="31">
        <f t="shared" si="2"/>
        <v>729.88</v>
      </c>
      <c r="E43" s="31"/>
      <c r="F43" s="31">
        <v>729.88</v>
      </c>
      <c r="G43" s="31">
        <f t="shared" si="3"/>
        <v>0</v>
      </c>
      <c r="H43" s="31"/>
      <c r="I43" s="31"/>
      <c r="J43" s="65"/>
      <c r="K43" s="65" t="s">
        <v>279</v>
      </c>
      <c r="L43" s="67" t="s">
        <v>379</v>
      </c>
      <c r="M43" s="31">
        <f t="shared" si="8"/>
        <v>986.14</v>
      </c>
      <c r="N43" s="31">
        <v>986.14</v>
      </c>
      <c r="O43" s="31">
        <v>0</v>
      </c>
      <c r="P43" s="31">
        <f t="shared" si="9"/>
        <v>0</v>
      </c>
      <c r="Q43" s="31"/>
      <c r="R43" s="31"/>
    </row>
    <row r="44" spans="1:18">
      <c r="A44" s="65"/>
      <c r="B44" s="65" t="s">
        <v>224</v>
      </c>
      <c r="C44" s="67" t="s">
        <v>380</v>
      </c>
      <c r="D44" s="31">
        <f t="shared" si="2"/>
        <v>217.19</v>
      </c>
      <c r="E44" s="31"/>
      <c r="F44" s="31">
        <v>217.19</v>
      </c>
      <c r="G44" s="31">
        <f t="shared" si="3"/>
        <v>0</v>
      </c>
      <c r="H44" s="31"/>
      <c r="I44" s="31"/>
      <c r="J44" s="65"/>
      <c r="K44" s="65" t="s">
        <v>281</v>
      </c>
      <c r="L44" s="67" t="s">
        <v>381</v>
      </c>
      <c r="M44" s="31">
        <f t="shared" si="8"/>
        <v>945.24</v>
      </c>
      <c r="N44" s="31">
        <v>945.24</v>
      </c>
      <c r="O44" s="31">
        <v>0</v>
      </c>
      <c r="P44" s="31">
        <f t="shared" si="9"/>
        <v>0</v>
      </c>
      <c r="Q44" s="31"/>
      <c r="R44" s="31"/>
    </row>
    <row r="45" spans="1:18">
      <c r="A45" s="64" t="s">
        <v>382</v>
      </c>
      <c r="B45" s="64" t="s">
        <v>316</v>
      </c>
      <c r="C45" s="66" t="s">
        <v>383</v>
      </c>
      <c r="D45" s="31">
        <f>SUM(D46:D48)</f>
        <v>0</v>
      </c>
      <c r="E45" s="31">
        <f t="shared" ref="E45:I45" si="14">SUM(E46:E48)</f>
        <v>0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65"/>
      <c r="K45" s="65" t="s">
        <v>283</v>
      </c>
      <c r="L45" s="67" t="s">
        <v>343</v>
      </c>
      <c r="M45" s="31">
        <f t="shared" si="8"/>
        <v>33.07</v>
      </c>
      <c r="N45" s="31">
        <v>33.07</v>
      </c>
      <c r="O45" s="31">
        <v>0</v>
      </c>
      <c r="P45" s="31">
        <f t="shared" si="9"/>
        <v>0</v>
      </c>
      <c r="Q45" s="31"/>
      <c r="R45" s="31"/>
    </row>
    <row r="46" spans="1:18">
      <c r="A46" s="65"/>
      <c r="B46" s="65" t="s">
        <v>222</v>
      </c>
      <c r="C46" s="67" t="s">
        <v>384</v>
      </c>
      <c r="D46" s="31">
        <f t="shared" si="2"/>
        <v>0</v>
      </c>
      <c r="E46" s="31"/>
      <c r="F46" s="31"/>
      <c r="G46" s="31">
        <f t="shared" si="3"/>
        <v>0</v>
      </c>
      <c r="H46" s="31"/>
      <c r="I46" s="31"/>
      <c r="J46" s="65"/>
      <c r="K46" s="65" t="s">
        <v>285</v>
      </c>
      <c r="L46" s="67" t="s">
        <v>385</v>
      </c>
      <c r="M46" s="31">
        <f t="shared" si="8"/>
        <v>53.27</v>
      </c>
      <c r="N46" s="31">
        <v>53.27</v>
      </c>
      <c r="O46" s="31">
        <v>0</v>
      </c>
      <c r="P46" s="31">
        <f t="shared" si="9"/>
        <v>0</v>
      </c>
      <c r="Q46" s="31"/>
      <c r="R46" s="31"/>
    </row>
    <row r="47" spans="1:18">
      <c r="A47" s="65"/>
      <c r="B47" s="65" t="s">
        <v>224</v>
      </c>
      <c r="C47" s="67" t="s">
        <v>386</v>
      </c>
      <c r="D47" s="31">
        <f t="shared" si="2"/>
        <v>0</v>
      </c>
      <c r="E47" s="31"/>
      <c r="F47" s="31"/>
      <c r="G47" s="31">
        <f t="shared" si="3"/>
        <v>0</v>
      </c>
      <c r="H47" s="31"/>
      <c r="I47" s="31"/>
      <c r="J47" s="65"/>
      <c r="K47" s="65" t="s">
        <v>287</v>
      </c>
      <c r="L47" s="67" t="s">
        <v>387</v>
      </c>
      <c r="M47" s="31">
        <f t="shared" si="8"/>
        <v>0</v>
      </c>
      <c r="N47" s="31">
        <v>0</v>
      </c>
      <c r="O47" s="31">
        <v>0</v>
      </c>
      <c r="P47" s="31">
        <f t="shared" si="9"/>
        <v>0</v>
      </c>
      <c r="Q47" s="31"/>
      <c r="R47" s="31"/>
    </row>
    <row r="48" spans="1:18">
      <c r="A48" s="65"/>
      <c r="B48" s="65" t="s">
        <v>246</v>
      </c>
      <c r="C48" s="67" t="s">
        <v>388</v>
      </c>
      <c r="D48" s="31">
        <f t="shared" si="2"/>
        <v>0</v>
      </c>
      <c r="E48" s="31"/>
      <c r="F48" s="31"/>
      <c r="G48" s="31">
        <f t="shared" si="3"/>
        <v>0</v>
      </c>
      <c r="H48" s="31"/>
      <c r="I48" s="31"/>
      <c r="J48" s="65"/>
      <c r="K48" s="65" t="s">
        <v>246</v>
      </c>
      <c r="L48" s="67" t="s">
        <v>346</v>
      </c>
      <c r="M48" s="31">
        <f t="shared" si="8"/>
        <v>251.47</v>
      </c>
      <c r="N48" s="31">
        <v>251.47</v>
      </c>
      <c r="O48" s="31">
        <v>0</v>
      </c>
      <c r="P48" s="31">
        <f t="shared" si="9"/>
        <v>0</v>
      </c>
      <c r="Q48" s="31"/>
      <c r="R48" s="31"/>
    </row>
    <row r="49" spans="1:18">
      <c r="A49" s="64" t="s">
        <v>389</v>
      </c>
      <c r="B49" s="65" t="s">
        <v>316</v>
      </c>
      <c r="C49" s="66" t="s">
        <v>390</v>
      </c>
      <c r="D49" s="31">
        <f>SUM(D50:D51)</f>
        <v>0</v>
      </c>
      <c r="E49" s="31">
        <f t="shared" ref="E49:I49" si="15">SUM(E50:E51)</f>
        <v>0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64" t="s">
        <v>391</v>
      </c>
      <c r="K49" s="64" t="s">
        <v>316</v>
      </c>
      <c r="L49" s="66" t="s">
        <v>101</v>
      </c>
      <c r="M49" s="31">
        <f>SUM(M50:M60)</f>
        <v>11883.53</v>
      </c>
      <c r="N49" s="31">
        <f t="shared" ref="N49:R49" si="16">SUM(N50:N60)</f>
        <v>11883.53</v>
      </c>
      <c r="O49" s="31">
        <f t="shared" si="16"/>
        <v>0</v>
      </c>
      <c r="P49" s="31">
        <f t="shared" si="16"/>
        <v>0</v>
      </c>
      <c r="Q49" s="31">
        <f t="shared" si="16"/>
        <v>0</v>
      </c>
      <c r="R49" s="31">
        <f t="shared" si="16"/>
        <v>0</v>
      </c>
    </row>
    <row r="50" spans="1:18">
      <c r="A50" s="65"/>
      <c r="B50" s="65" t="s">
        <v>222</v>
      </c>
      <c r="C50" s="67" t="s">
        <v>392</v>
      </c>
      <c r="D50" s="31">
        <f t="shared" si="2"/>
        <v>0</v>
      </c>
      <c r="E50" s="31"/>
      <c r="F50" s="31"/>
      <c r="G50" s="31">
        <f t="shared" si="3"/>
        <v>0</v>
      </c>
      <c r="H50" s="31"/>
      <c r="I50" s="31"/>
      <c r="J50" s="65"/>
      <c r="K50" s="65" t="s">
        <v>222</v>
      </c>
      <c r="L50" s="67" t="s">
        <v>393</v>
      </c>
      <c r="M50" s="31">
        <f t="shared" ref="M50:M60" si="17">SUM(N50:O50)</f>
        <v>84.77</v>
      </c>
      <c r="N50" s="31">
        <v>84.77</v>
      </c>
      <c r="O50" s="31">
        <v>0</v>
      </c>
      <c r="P50" s="31">
        <f t="shared" ref="P50:P60" si="18">SUM(Q50:R50)</f>
        <v>0</v>
      </c>
      <c r="Q50" s="31"/>
      <c r="R50" s="31"/>
    </row>
    <row r="51" spans="1:18">
      <c r="A51" s="65"/>
      <c r="B51" s="65" t="s">
        <v>224</v>
      </c>
      <c r="C51" s="67" t="s">
        <v>394</v>
      </c>
      <c r="D51" s="31">
        <f t="shared" si="2"/>
        <v>0</v>
      </c>
      <c r="E51" s="31"/>
      <c r="F51" s="31"/>
      <c r="G51" s="31">
        <f t="shared" si="3"/>
        <v>0</v>
      </c>
      <c r="H51" s="31"/>
      <c r="I51" s="31"/>
      <c r="J51" s="65"/>
      <c r="K51" s="65" t="s">
        <v>224</v>
      </c>
      <c r="L51" s="67" t="s">
        <v>395</v>
      </c>
      <c r="M51" s="31">
        <f t="shared" si="17"/>
        <v>1977.22</v>
      </c>
      <c r="N51" s="31">
        <v>1977.22</v>
      </c>
      <c r="O51" s="31">
        <v>0</v>
      </c>
      <c r="P51" s="31">
        <f t="shared" si="18"/>
        <v>0</v>
      </c>
      <c r="Q51" s="31"/>
      <c r="R51" s="31"/>
    </row>
    <row r="52" spans="1:18">
      <c r="A52" s="64" t="s">
        <v>396</v>
      </c>
      <c r="B52" s="64" t="s">
        <v>316</v>
      </c>
      <c r="C52" s="66" t="s">
        <v>101</v>
      </c>
      <c r="D52" s="31">
        <f>SUM(D53:D57)</f>
        <v>11883.53</v>
      </c>
      <c r="E52" s="31">
        <f t="shared" ref="E52:I52" si="19">SUM(E53:E57)</f>
        <v>11883.53</v>
      </c>
      <c r="F52" s="31">
        <f t="shared" si="19"/>
        <v>0</v>
      </c>
      <c r="G52" s="31">
        <f t="shared" si="19"/>
        <v>0</v>
      </c>
      <c r="H52" s="31">
        <f t="shared" si="19"/>
        <v>0</v>
      </c>
      <c r="I52" s="31">
        <f t="shared" si="19"/>
        <v>0</v>
      </c>
      <c r="J52" s="65"/>
      <c r="K52" s="65" t="s">
        <v>226</v>
      </c>
      <c r="L52" s="67" t="s">
        <v>397</v>
      </c>
      <c r="M52" s="31">
        <f t="shared" si="17"/>
        <v>0</v>
      </c>
      <c r="N52" s="31">
        <v>0</v>
      </c>
      <c r="O52" s="31">
        <v>0</v>
      </c>
      <c r="P52" s="31">
        <f t="shared" si="18"/>
        <v>0</v>
      </c>
      <c r="Q52" s="31"/>
      <c r="R52" s="31"/>
    </row>
    <row r="53" spans="1:18">
      <c r="A53" s="65"/>
      <c r="B53" s="65" t="s">
        <v>222</v>
      </c>
      <c r="C53" s="67" t="s">
        <v>398</v>
      </c>
      <c r="D53" s="31">
        <f t="shared" si="2"/>
        <v>4481.25</v>
      </c>
      <c r="E53" s="31">
        <v>4481.25</v>
      </c>
      <c r="F53" s="31">
        <v>0</v>
      </c>
      <c r="G53" s="31">
        <f t="shared" si="3"/>
        <v>0</v>
      </c>
      <c r="H53" s="31"/>
      <c r="I53" s="31"/>
      <c r="J53" s="65"/>
      <c r="K53" s="65" t="s">
        <v>251</v>
      </c>
      <c r="L53" s="67" t="s">
        <v>399</v>
      </c>
      <c r="M53" s="31">
        <f t="shared" si="17"/>
        <v>151.11</v>
      </c>
      <c r="N53" s="31">
        <v>151.11</v>
      </c>
      <c r="O53" s="31">
        <v>0</v>
      </c>
      <c r="P53" s="31">
        <f t="shared" si="18"/>
        <v>0</v>
      </c>
      <c r="Q53" s="31"/>
      <c r="R53" s="31"/>
    </row>
    <row r="54" spans="1:18">
      <c r="A54" s="65"/>
      <c r="B54" s="65" t="s">
        <v>224</v>
      </c>
      <c r="C54" s="67" t="s">
        <v>400</v>
      </c>
      <c r="D54" s="31">
        <f t="shared" si="2"/>
        <v>5336.73</v>
      </c>
      <c r="E54" s="31">
        <v>5336.73</v>
      </c>
      <c r="F54" s="31">
        <v>0</v>
      </c>
      <c r="G54" s="31">
        <f t="shared" si="3"/>
        <v>0</v>
      </c>
      <c r="H54" s="31"/>
      <c r="I54" s="31"/>
      <c r="J54" s="65"/>
      <c r="K54" s="65" t="s">
        <v>253</v>
      </c>
      <c r="L54" s="67" t="s">
        <v>401</v>
      </c>
      <c r="M54" s="31">
        <f t="shared" si="17"/>
        <v>4001.18</v>
      </c>
      <c r="N54" s="31">
        <v>4001.18</v>
      </c>
      <c r="O54" s="31">
        <v>0</v>
      </c>
      <c r="P54" s="31">
        <f t="shared" si="18"/>
        <v>0</v>
      </c>
      <c r="Q54" s="31"/>
      <c r="R54" s="31"/>
    </row>
    <row r="55" spans="1:18">
      <c r="A55" s="65"/>
      <c r="B55" s="65" t="s">
        <v>226</v>
      </c>
      <c r="C55" s="67" t="s">
        <v>402</v>
      </c>
      <c r="D55" s="31">
        <f t="shared" si="2"/>
        <v>0</v>
      </c>
      <c r="E55" s="31">
        <v>0</v>
      </c>
      <c r="F55" s="31">
        <v>0</v>
      </c>
      <c r="G55" s="31">
        <f t="shared" si="3"/>
        <v>0</v>
      </c>
      <c r="H55" s="31"/>
      <c r="I55" s="31"/>
      <c r="J55" s="65"/>
      <c r="K55" s="65" t="s">
        <v>228</v>
      </c>
      <c r="L55" s="67" t="s">
        <v>403</v>
      </c>
      <c r="M55" s="31">
        <f t="shared" si="17"/>
        <v>0</v>
      </c>
      <c r="N55" s="31">
        <v>0</v>
      </c>
      <c r="O55" s="31">
        <v>0</v>
      </c>
      <c r="P55" s="31">
        <f t="shared" si="18"/>
        <v>0</v>
      </c>
      <c r="Q55" s="31"/>
      <c r="R55" s="31"/>
    </row>
    <row r="56" spans="1:18">
      <c r="A56" s="65"/>
      <c r="B56" s="65" t="s">
        <v>253</v>
      </c>
      <c r="C56" s="67" t="s">
        <v>404</v>
      </c>
      <c r="D56" s="31">
        <f t="shared" si="2"/>
        <v>2061.99</v>
      </c>
      <c r="E56" s="31">
        <v>2061.99</v>
      </c>
      <c r="F56" s="31">
        <v>0</v>
      </c>
      <c r="G56" s="31">
        <f t="shared" si="3"/>
        <v>0</v>
      </c>
      <c r="H56" s="31"/>
      <c r="I56" s="31"/>
      <c r="J56" s="65"/>
      <c r="K56" s="65" t="s">
        <v>230</v>
      </c>
      <c r="L56" s="67" t="s">
        <v>405</v>
      </c>
      <c r="M56" s="31">
        <f t="shared" si="17"/>
        <v>0</v>
      </c>
      <c r="N56" s="31">
        <v>0</v>
      </c>
      <c r="O56" s="31">
        <v>0</v>
      </c>
      <c r="P56" s="31">
        <f t="shared" si="18"/>
        <v>0</v>
      </c>
      <c r="Q56" s="31"/>
      <c r="R56" s="31"/>
    </row>
    <row r="57" spans="1:18">
      <c r="A57" s="65"/>
      <c r="B57" s="65" t="s">
        <v>246</v>
      </c>
      <c r="C57" s="67" t="s">
        <v>406</v>
      </c>
      <c r="D57" s="31">
        <f t="shared" si="2"/>
        <v>3.56</v>
      </c>
      <c r="E57" s="31">
        <v>3.56</v>
      </c>
      <c r="F57" s="31">
        <v>0</v>
      </c>
      <c r="G57" s="31">
        <f t="shared" si="3"/>
        <v>0</v>
      </c>
      <c r="H57" s="31"/>
      <c r="I57" s="31"/>
      <c r="J57" s="65"/>
      <c r="K57" s="65" t="s">
        <v>232</v>
      </c>
      <c r="L57" s="67" t="s">
        <v>400</v>
      </c>
      <c r="M57" s="31">
        <f t="shared" si="17"/>
        <v>5336.73</v>
      </c>
      <c r="N57" s="31">
        <v>5336.73</v>
      </c>
      <c r="O57" s="31">
        <v>0</v>
      </c>
      <c r="P57" s="31">
        <f t="shared" si="18"/>
        <v>0</v>
      </c>
      <c r="Q57" s="31"/>
      <c r="R57" s="31"/>
    </row>
    <row r="58" spans="1:18">
      <c r="A58" s="64" t="s">
        <v>407</v>
      </c>
      <c r="B58" s="64" t="s">
        <v>316</v>
      </c>
      <c r="C58" s="66" t="s">
        <v>408</v>
      </c>
      <c r="D58" s="31">
        <f>SUM(D59:D60)</f>
        <v>0</v>
      </c>
      <c r="E58" s="31">
        <f t="shared" ref="E58:I58" si="20">SUM(E59:E60)</f>
        <v>0</v>
      </c>
      <c r="F58" s="31">
        <f t="shared" si="20"/>
        <v>0</v>
      </c>
      <c r="G58" s="31">
        <f t="shared" si="20"/>
        <v>0</v>
      </c>
      <c r="H58" s="31">
        <f t="shared" si="20"/>
        <v>0</v>
      </c>
      <c r="I58" s="31">
        <f t="shared" si="20"/>
        <v>0</v>
      </c>
      <c r="J58" s="65"/>
      <c r="K58" s="65" t="s">
        <v>234</v>
      </c>
      <c r="L58" s="67" t="s">
        <v>409</v>
      </c>
      <c r="M58" s="31">
        <f t="shared" si="17"/>
        <v>328.96</v>
      </c>
      <c r="N58" s="31">
        <v>328.96</v>
      </c>
      <c r="O58" s="31">
        <v>0</v>
      </c>
      <c r="P58" s="31">
        <f t="shared" si="18"/>
        <v>0</v>
      </c>
      <c r="Q58" s="31"/>
      <c r="R58" s="31"/>
    </row>
    <row r="59" spans="1:18">
      <c r="A59" s="65"/>
      <c r="B59" s="65" t="s">
        <v>224</v>
      </c>
      <c r="C59" s="67" t="s">
        <v>410</v>
      </c>
      <c r="D59" s="31">
        <f t="shared" si="2"/>
        <v>0</v>
      </c>
      <c r="E59" s="31"/>
      <c r="F59" s="31"/>
      <c r="G59" s="31">
        <f t="shared" si="3"/>
        <v>0</v>
      </c>
      <c r="H59" s="31"/>
      <c r="I59" s="31"/>
      <c r="J59" s="65"/>
      <c r="K59" s="65" t="s">
        <v>236</v>
      </c>
      <c r="L59" s="67" t="s">
        <v>402</v>
      </c>
      <c r="M59" s="31">
        <f t="shared" si="17"/>
        <v>0</v>
      </c>
      <c r="N59" s="31">
        <v>0</v>
      </c>
      <c r="O59" s="31">
        <v>0</v>
      </c>
      <c r="P59" s="31">
        <f t="shared" si="18"/>
        <v>0</v>
      </c>
      <c r="Q59" s="31"/>
      <c r="R59" s="31"/>
    </row>
    <row r="60" spans="1:18">
      <c r="A60" s="65"/>
      <c r="B60" s="65" t="s">
        <v>226</v>
      </c>
      <c r="C60" s="67" t="s">
        <v>411</v>
      </c>
      <c r="D60" s="31">
        <f t="shared" si="2"/>
        <v>0</v>
      </c>
      <c r="E60" s="31"/>
      <c r="F60" s="31"/>
      <c r="G60" s="31">
        <f t="shared" si="3"/>
        <v>0</v>
      </c>
      <c r="H60" s="31"/>
      <c r="I60" s="31"/>
      <c r="J60" s="65"/>
      <c r="K60" s="65" t="s">
        <v>246</v>
      </c>
      <c r="L60" s="67" t="s">
        <v>412</v>
      </c>
      <c r="M60" s="31">
        <f t="shared" si="17"/>
        <v>3.56</v>
      </c>
      <c r="N60" s="31">
        <v>3.56</v>
      </c>
      <c r="O60" s="31">
        <v>0</v>
      </c>
      <c r="P60" s="31">
        <f t="shared" si="18"/>
        <v>0</v>
      </c>
      <c r="Q60" s="31"/>
      <c r="R60" s="31"/>
    </row>
    <row r="61" spans="1:18">
      <c r="A61" s="64" t="s">
        <v>413</v>
      </c>
      <c r="B61" s="64" t="s">
        <v>316</v>
      </c>
      <c r="C61" s="66" t="s">
        <v>414</v>
      </c>
      <c r="D61" s="31">
        <f>SUM(D62:D65)</f>
        <v>0</v>
      </c>
      <c r="E61" s="31">
        <f t="shared" ref="E61:I61" si="21">SUM(E62:E65)</f>
        <v>0</v>
      </c>
      <c r="F61" s="31">
        <f t="shared" si="21"/>
        <v>0</v>
      </c>
      <c r="G61" s="31">
        <f t="shared" si="21"/>
        <v>0</v>
      </c>
      <c r="H61" s="31">
        <f t="shared" si="21"/>
        <v>0</v>
      </c>
      <c r="I61" s="31">
        <f t="shared" si="21"/>
        <v>0</v>
      </c>
      <c r="J61" s="64" t="s">
        <v>415</v>
      </c>
      <c r="K61" s="64" t="s">
        <v>316</v>
      </c>
      <c r="L61" s="66" t="s">
        <v>414</v>
      </c>
      <c r="M61" s="31">
        <f>SUM(M62:M65)</f>
        <v>0</v>
      </c>
      <c r="N61" s="31">
        <f t="shared" ref="N61:R61" si="22">SUM(N62:N65)</f>
        <v>0</v>
      </c>
      <c r="O61" s="31">
        <f t="shared" si="22"/>
        <v>0</v>
      </c>
      <c r="P61" s="31">
        <f t="shared" si="22"/>
        <v>0</v>
      </c>
      <c r="Q61" s="31">
        <f t="shared" si="22"/>
        <v>0</v>
      </c>
      <c r="R61" s="31">
        <f t="shared" si="22"/>
        <v>0</v>
      </c>
    </row>
    <row r="62" spans="1:18">
      <c r="A62" s="65"/>
      <c r="B62" s="65" t="s">
        <v>222</v>
      </c>
      <c r="C62" s="67" t="s">
        <v>416</v>
      </c>
      <c r="D62" s="31">
        <f t="shared" si="2"/>
        <v>0</v>
      </c>
      <c r="E62" s="31"/>
      <c r="F62" s="31"/>
      <c r="G62" s="31">
        <f t="shared" si="3"/>
        <v>0</v>
      </c>
      <c r="H62" s="31"/>
      <c r="I62" s="31"/>
      <c r="J62" s="65"/>
      <c r="K62" s="65" t="s">
        <v>222</v>
      </c>
      <c r="L62" s="67" t="s">
        <v>416</v>
      </c>
      <c r="M62" s="31">
        <f t="shared" ref="M62:M65" si="23">SUM(N62:O62)</f>
        <v>0</v>
      </c>
      <c r="N62" s="31"/>
      <c r="O62" s="31"/>
      <c r="P62" s="31">
        <f t="shared" ref="P62:P65" si="24">SUM(Q62:R62)</f>
        <v>0</v>
      </c>
      <c r="Q62" s="31"/>
      <c r="R62" s="31"/>
    </row>
    <row r="63" spans="1:18">
      <c r="A63" s="65"/>
      <c r="B63" s="65" t="s">
        <v>224</v>
      </c>
      <c r="C63" s="67" t="s">
        <v>417</v>
      </c>
      <c r="D63" s="31">
        <f t="shared" si="2"/>
        <v>0</v>
      </c>
      <c r="E63" s="31"/>
      <c r="F63" s="31"/>
      <c r="G63" s="31">
        <f t="shared" si="3"/>
        <v>0</v>
      </c>
      <c r="H63" s="31"/>
      <c r="I63" s="31"/>
      <c r="J63" s="65"/>
      <c r="K63" s="65" t="s">
        <v>224</v>
      </c>
      <c r="L63" s="67" t="s">
        <v>417</v>
      </c>
      <c r="M63" s="31">
        <f t="shared" si="23"/>
        <v>0</v>
      </c>
      <c r="N63" s="31"/>
      <c r="O63" s="31"/>
      <c r="P63" s="31">
        <f t="shared" si="24"/>
        <v>0</v>
      </c>
      <c r="Q63" s="31"/>
      <c r="R63" s="31"/>
    </row>
    <row r="64" spans="1:18">
      <c r="A64" s="65"/>
      <c r="B64" s="65" t="s">
        <v>226</v>
      </c>
      <c r="C64" s="67" t="s">
        <v>418</v>
      </c>
      <c r="D64" s="31">
        <f t="shared" si="2"/>
        <v>0</v>
      </c>
      <c r="E64" s="31"/>
      <c r="F64" s="31"/>
      <c r="G64" s="31">
        <f t="shared" si="3"/>
        <v>0</v>
      </c>
      <c r="H64" s="31"/>
      <c r="I64" s="31"/>
      <c r="J64" s="65"/>
      <c r="K64" s="65" t="s">
        <v>226</v>
      </c>
      <c r="L64" s="67" t="s">
        <v>418</v>
      </c>
      <c r="M64" s="31">
        <f t="shared" si="23"/>
        <v>0</v>
      </c>
      <c r="N64" s="31"/>
      <c r="O64" s="31"/>
      <c r="P64" s="31">
        <f t="shared" si="24"/>
        <v>0</v>
      </c>
      <c r="Q64" s="31"/>
      <c r="R64" s="31"/>
    </row>
    <row r="65" spans="1:18">
      <c r="A65" s="65"/>
      <c r="B65" s="65" t="s">
        <v>251</v>
      </c>
      <c r="C65" s="67" t="s">
        <v>419</v>
      </c>
      <c r="D65" s="31">
        <f t="shared" si="2"/>
        <v>0</v>
      </c>
      <c r="E65" s="31"/>
      <c r="F65" s="31"/>
      <c r="G65" s="31">
        <f t="shared" si="3"/>
        <v>0</v>
      </c>
      <c r="H65" s="31"/>
      <c r="I65" s="31"/>
      <c r="J65" s="65"/>
      <c r="K65" s="65" t="s">
        <v>251</v>
      </c>
      <c r="L65" s="67" t="s">
        <v>419</v>
      </c>
      <c r="M65" s="31">
        <f t="shared" si="23"/>
        <v>0</v>
      </c>
      <c r="N65" s="31"/>
      <c r="O65" s="31"/>
      <c r="P65" s="31">
        <f t="shared" si="24"/>
        <v>0</v>
      </c>
      <c r="Q65" s="31"/>
      <c r="R65" s="31"/>
    </row>
    <row r="66" spans="1:18">
      <c r="A66" s="64" t="s">
        <v>420</v>
      </c>
      <c r="B66" s="64" t="s">
        <v>316</v>
      </c>
      <c r="C66" s="66" t="s">
        <v>421</v>
      </c>
      <c r="D66" s="31">
        <f>SUM(D67:D68)</f>
        <v>0</v>
      </c>
      <c r="E66" s="31">
        <f t="shared" ref="E66:I66" si="25">SUM(E67:E68)</f>
        <v>0</v>
      </c>
      <c r="F66" s="31">
        <f t="shared" si="25"/>
        <v>0</v>
      </c>
      <c r="G66" s="31">
        <f t="shared" si="25"/>
        <v>0</v>
      </c>
      <c r="H66" s="31">
        <f t="shared" si="25"/>
        <v>0</v>
      </c>
      <c r="I66" s="31">
        <f t="shared" si="25"/>
        <v>0</v>
      </c>
      <c r="J66" s="64" t="s">
        <v>422</v>
      </c>
      <c r="K66" s="64" t="s">
        <v>316</v>
      </c>
      <c r="L66" s="66" t="s">
        <v>423</v>
      </c>
      <c r="M66" s="31">
        <f>SUM(M67:M78)</f>
        <v>217.19</v>
      </c>
      <c r="N66" s="31">
        <f t="shared" ref="N66:R66" si="26">SUM(N67:N78)</f>
        <v>0</v>
      </c>
      <c r="O66" s="31">
        <f t="shared" si="26"/>
        <v>217.19</v>
      </c>
      <c r="P66" s="31">
        <f t="shared" si="26"/>
        <v>0</v>
      </c>
      <c r="Q66" s="31">
        <f t="shared" si="26"/>
        <v>0</v>
      </c>
      <c r="R66" s="31">
        <f t="shared" si="26"/>
        <v>0</v>
      </c>
    </row>
    <row r="67" spans="1:18">
      <c r="A67" s="65"/>
      <c r="B67" s="65" t="s">
        <v>222</v>
      </c>
      <c r="C67" s="67" t="s">
        <v>424</v>
      </c>
      <c r="D67" s="31">
        <f t="shared" si="2"/>
        <v>0</v>
      </c>
      <c r="E67" s="31"/>
      <c r="F67" s="31"/>
      <c r="G67" s="31">
        <f t="shared" si="3"/>
        <v>0</v>
      </c>
      <c r="H67" s="31"/>
      <c r="I67" s="31"/>
      <c r="J67" s="65"/>
      <c r="K67" s="65" t="s">
        <v>222</v>
      </c>
      <c r="L67" s="67" t="s">
        <v>425</v>
      </c>
      <c r="M67" s="31">
        <f t="shared" ref="M67:M78" si="27">SUM(N67:O67)</f>
        <v>84.19</v>
      </c>
      <c r="N67" s="31">
        <v>0</v>
      </c>
      <c r="O67" s="31">
        <v>84.19</v>
      </c>
      <c r="P67" s="31">
        <f t="shared" ref="P67:P78" si="28">SUM(Q67:R67)</f>
        <v>0</v>
      </c>
      <c r="Q67" s="31"/>
      <c r="R67" s="31"/>
    </row>
    <row r="68" spans="1:18">
      <c r="A68" s="65"/>
      <c r="B68" s="65" t="s">
        <v>224</v>
      </c>
      <c r="C68" s="67" t="s">
        <v>426</v>
      </c>
      <c r="D68" s="31">
        <f t="shared" si="2"/>
        <v>0</v>
      </c>
      <c r="E68" s="31"/>
      <c r="F68" s="31"/>
      <c r="G68" s="31">
        <f t="shared" si="3"/>
        <v>0</v>
      </c>
      <c r="H68" s="31"/>
      <c r="I68" s="31"/>
      <c r="J68" s="65"/>
      <c r="K68" s="65" t="s">
        <v>224</v>
      </c>
      <c r="L68" s="67" t="s">
        <v>427</v>
      </c>
      <c r="M68" s="31">
        <f t="shared" si="27"/>
        <v>13</v>
      </c>
      <c r="N68" s="31"/>
      <c r="O68" s="31">
        <v>13</v>
      </c>
      <c r="P68" s="31">
        <f t="shared" si="28"/>
        <v>0</v>
      </c>
      <c r="Q68" s="31"/>
      <c r="R68" s="31"/>
    </row>
    <row r="69" spans="1:18">
      <c r="A69" s="64" t="s">
        <v>428</v>
      </c>
      <c r="B69" s="64" t="s">
        <v>316</v>
      </c>
      <c r="C69" s="66" t="s">
        <v>429</v>
      </c>
      <c r="D69" s="31">
        <f>SUM(D70:D73)</f>
        <v>0</v>
      </c>
      <c r="E69" s="31">
        <f t="shared" ref="E69:I69" si="29">SUM(E70:E73)</f>
        <v>0</v>
      </c>
      <c r="F69" s="31">
        <f t="shared" si="29"/>
        <v>0</v>
      </c>
      <c r="G69" s="31">
        <f t="shared" si="29"/>
        <v>0</v>
      </c>
      <c r="H69" s="31">
        <f t="shared" si="29"/>
        <v>0</v>
      </c>
      <c r="I69" s="31">
        <f t="shared" si="29"/>
        <v>0</v>
      </c>
      <c r="J69" s="65"/>
      <c r="K69" s="65" t="s">
        <v>226</v>
      </c>
      <c r="L69" s="67" t="s">
        <v>430</v>
      </c>
      <c r="M69" s="31">
        <f t="shared" si="27"/>
        <v>0</v>
      </c>
      <c r="N69" s="31"/>
      <c r="O69" s="31">
        <v>0</v>
      </c>
      <c r="P69" s="31">
        <f t="shared" si="28"/>
        <v>0</v>
      </c>
      <c r="Q69" s="31"/>
      <c r="R69" s="31"/>
    </row>
    <row r="70" spans="1:18">
      <c r="A70" s="65"/>
      <c r="B70" s="65" t="s">
        <v>222</v>
      </c>
      <c r="C70" s="67" t="s">
        <v>431</v>
      </c>
      <c r="D70" s="31">
        <f t="shared" si="2"/>
        <v>0</v>
      </c>
      <c r="E70" s="31"/>
      <c r="F70" s="31"/>
      <c r="G70" s="31">
        <f t="shared" si="3"/>
        <v>0</v>
      </c>
      <c r="H70" s="31"/>
      <c r="I70" s="31"/>
      <c r="J70" s="65"/>
      <c r="K70" s="65" t="s">
        <v>253</v>
      </c>
      <c r="L70" s="67" t="s">
        <v>353</v>
      </c>
      <c r="M70" s="31">
        <f t="shared" si="27"/>
        <v>120</v>
      </c>
      <c r="N70" s="31">
        <v>0</v>
      </c>
      <c r="O70" s="31">
        <v>120</v>
      </c>
      <c r="P70" s="31">
        <f t="shared" si="28"/>
        <v>0</v>
      </c>
      <c r="Q70" s="31"/>
      <c r="R70" s="31"/>
    </row>
    <row r="71" spans="1:18">
      <c r="A71" s="65"/>
      <c r="B71" s="65" t="s">
        <v>224</v>
      </c>
      <c r="C71" s="67" t="s">
        <v>432</v>
      </c>
      <c r="D71" s="31">
        <f t="shared" si="2"/>
        <v>0</v>
      </c>
      <c r="E71" s="31"/>
      <c r="F71" s="31"/>
      <c r="G71" s="31">
        <f t="shared" si="3"/>
        <v>0</v>
      </c>
      <c r="H71" s="31"/>
      <c r="I71" s="31"/>
      <c r="J71" s="65"/>
      <c r="K71" s="65" t="s">
        <v>228</v>
      </c>
      <c r="L71" s="67" t="s">
        <v>361</v>
      </c>
      <c r="M71" s="31">
        <f t="shared" si="27"/>
        <v>0</v>
      </c>
      <c r="N71" s="31">
        <v>0</v>
      </c>
      <c r="O71" s="31">
        <v>0</v>
      </c>
      <c r="P71" s="31">
        <f t="shared" si="28"/>
        <v>0</v>
      </c>
      <c r="Q71" s="31"/>
      <c r="R71" s="31"/>
    </row>
    <row r="72" spans="1:18">
      <c r="A72" s="65"/>
      <c r="B72" s="65" t="s">
        <v>226</v>
      </c>
      <c r="C72" s="67" t="s">
        <v>433</v>
      </c>
      <c r="D72" s="31">
        <f t="shared" ref="D72:D82" si="30">SUM(E72:F72)</f>
        <v>0</v>
      </c>
      <c r="E72" s="31"/>
      <c r="F72" s="31"/>
      <c r="G72" s="31">
        <f t="shared" ref="G72:G82" si="31">SUM(H72:I72)</f>
        <v>0</v>
      </c>
      <c r="H72" s="31"/>
      <c r="I72" s="31"/>
      <c r="J72" s="65"/>
      <c r="K72" s="65" t="s">
        <v>230</v>
      </c>
      <c r="L72" s="67" t="s">
        <v>434</v>
      </c>
      <c r="M72" s="31">
        <f t="shared" si="27"/>
        <v>0</v>
      </c>
      <c r="N72" s="31">
        <v>0</v>
      </c>
      <c r="O72" s="31">
        <v>0</v>
      </c>
      <c r="P72" s="31">
        <f t="shared" si="28"/>
        <v>0</v>
      </c>
      <c r="Q72" s="31"/>
      <c r="R72" s="31"/>
    </row>
    <row r="73" spans="1:18">
      <c r="A73" s="65"/>
      <c r="B73" s="65" t="s">
        <v>251</v>
      </c>
      <c r="C73" s="67" t="s">
        <v>435</v>
      </c>
      <c r="D73" s="31">
        <f t="shared" si="30"/>
        <v>0</v>
      </c>
      <c r="E73" s="31"/>
      <c r="F73" s="31"/>
      <c r="G73" s="31">
        <f t="shared" si="31"/>
        <v>0</v>
      </c>
      <c r="H73" s="31"/>
      <c r="I73" s="31"/>
      <c r="J73" s="65"/>
      <c r="K73" s="65" t="s">
        <v>232</v>
      </c>
      <c r="L73" s="67" t="s">
        <v>436</v>
      </c>
      <c r="M73" s="31">
        <f t="shared" si="27"/>
        <v>0</v>
      </c>
      <c r="N73" s="31">
        <v>0</v>
      </c>
      <c r="O73" s="31">
        <v>0</v>
      </c>
      <c r="P73" s="31">
        <f t="shared" si="28"/>
        <v>0</v>
      </c>
      <c r="Q73" s="31"/>
      <c r="R73" s="31"/>
    </row>
    <row r="74" spans="1:18">
      <c r="A74" s="64" t="s">
        <v>437</v>
      </c>
      <c r="B74" s="64" t="s">
        <v>316</v>
      </c>
      <c r="C74" s="66" t="s">
        <v>438</v>
      </c>
      <c r="D74" s="31">
        <f>SUM(D75:D76)</f>
        <v>0</v>
      </c>
      <c r="E74" s="31">
        <f t="shared" ref="E74:I74" si="32">SUM(E75:E76)</f>
        <v>0</v>
      </c>
      <c r="F74" s="31">
        <f t="shared" si="32"/>
        <v>0</v>
      </c>
      <c r="G74" s="31">
        <f t="shared" si="32"/>
        <v>0</v>
      </c>
      <c r="H74" s="31">
        <f t="shared" si="32"/>
        <v>0</v>
      </c>
      <c r="I74" s="31">
        <f t="shared" si="32"/>
        <v>0</v>
      </c>
      <c r="J74" s="65"/>
      <c r="K74" s="65" t="s">
        <v>242</v>
      </c>
      <c r="L74" s="67" t="s">
        <v>355</v>
      </c>
      <c r="M74" s="31">
        <f t="shared" si="27"/>
        <v>0</v>
      </c>
      <c r="N74" s="31">
        <v>0</v>
      </c>
      <c r="O74" s="31">
        <v>0</v>
      </c>
      <c r="P74" s="31">
        <f t="shared" si="28"/>
        <v>0</v>
      </c>
      <c r="Q74" s="31"/>
      <c r="R74" s="31"/>
    </row>
    <row r="75" spans="1:18">
      <c r="A75" s="65"/>
      <c r="B75" s="65" t="s">
        <v>222</v>
      </c>
      <c r="C75" s="67" t="s">
        <v>439</v>
      </c>
      <c r="D75" s="31">
        <f t="shared" si="30"/>
        <v>0</v>
      </c>
      <c r="E75" s="31"/>
      <c r="F75" s="31"/>
      <c r="G75" s="31">
        <f t="shared" si="31"/>
        <v>0</v>
      </c>
      <c r="H75" s="31"/>
      <c r="I75" s="31"/>
      <c r="J75" s="65"/>
      <c r="K75" s="65" t="s">
        <v>440</v>
      </c>
      <c r="L75" s="67" t="s">
        <v>441</v>
      </c>
      <c r="M75" s="31">
        <f t="shared" si="27"/>
        <v>0</v>
      </c>
      <c r="N75" s="31">
        <v>0</v>
      </c>
      <c r="O75" s="31">
        <v>0</v>
      </c>
      <c r="P75" s="31">
        <f t="shared" si="28"/>
        <v>0</v>
      </c>
      <c r="Q75" s="31"/>
      <c r="R75" s="31"/>
    </row>
    <row r="76" spans="1:18">
      <c r="A76" s="65"/>
      <c r="B76" s="65" t="s">
        <v>224</v>
      </c>
      <c r="C76" s="67" t="s">
        <v>442</v>
      </c>
      <c r="D76" s="31">
        <f t="shared" si="30"/>
        <v>0</v>
      </c>
      <c r="E76" s="31"/>
      <c r="F76" s="31"/>
      <c r="G76" s="31">
        <f t="shared" si="31"/>
        <v>0</v>
      </c>
      <c r="H76" s="31"/>
      <c r="I76" s="31"/>
      <c r="J76" s="65"/>
      <c r="K76" s="65" t="s">
        <v>443</v>
      </c>
      <c r="L76" s="67" t="s">
        <v>444</v>
      </c>
      <c r="M76" s="31">
        <f t="shared" si="27"/>
        <v>0</v>
      </c>
      <c r="N76" s="31">
        <v>0</v>
      </c>
      <c r="O76" s="31">
        <v>0</v>
      </c>
      <c r="P76" s="31">
        <f t="shared" si="28"/>
        <v>0</v>
      </c>
      <c r="Q76" s="31"/>
      <c r="R76" s="31"/>
    </row>
    <row r="77" spans="1:18">
      <c r="A77" s="64" t="s">
        <v>445</v>
      </c>
      <c r="B77" s="64" t="s">
        <v>316</v>
      </c>
      <c r="C77" s="66" t="s">
        <v>307</v>
      </c>
      <c r="D77" s="31">
        <f>SUM(D78:D81)</f>
        <v>0</v>
      </c>
      <c r="E77" s="31">
        <f t="shared" ref="E77:I77" si="33">SUM(E78:E81)</f>
        <v>0</v>
      </c>
      <c r="F77" s="31">
        <f t="shared" si="33"/>
        <v>0</v>
      </c>
      <c r="G77" s="31">
        <f t="shared" si="33"/>
        <v>0</v>
      </c>
      <c r="H77" s="31">
        <f t="shared" si="33"/>
        <v>0</v>
      </c>
      <c r="I77" s="31">
        <f t="shared" si="33"/>
        <v>0</v>
      </c>
      <c r="J77" s="65"/>
      <c r="K77" s="65" t="s">
        <v>446</v>
      </c>
      <c r="L77" s="67" t="s">
        <v>447</v>
      </c>
      <c r="M77" s="31">
        <f t="shared" si="27"/>
        <v>0</v>
      </c>
      <c r="N77" s="31">
        <v>0</v>
      </c>
      <c r="O77" s="31">
        <v>0</v>
      </c>
      <c r="P77" s="31">
        <f t="shared" si="28"/>
        <v>0</v>
      </c>
      <c r="Q77" s="31"/>
      <c r="R77" s="31"/>
    </row>
    <row r="78" spans="1:18">
      <c r="A78" s="65"/>
      <c r="B78" s="65" t="s">
        <v>228</v>
      </c>
      <c r="C78" s="67" t="s">
        <v>448</v>
      </c>
      <c r="D78" s="31">
        <f t="shared" si="30"/>
        <v>0</v>
      </c>
      <c r="E78" s="31"/>
      <c r="F78" s="31"/>
      <c r="G78" s="31">
        <f t="shared" si="31"/>
        <v>0</v>
      </c>
      <c r="H78" s="31"/>
      <c r="I78" s="31"/>
      <c r="J78" s="65"/>
      <c r="K78" s="65" t="s">
        <v>246</v>
      </c>
      <c r="L78" s="67" t="s">
        <v>449</v>
      </c>
      <c r="M78" s="31">
        <f t="shared" si="27"/>
        <v>0</v>
      </c>
      <c r="N78" s="31">
        <v>0</v>
      </c>
      <c r="O78" s="31">
        <v>0</v>
      </c>
      <c r="P78" s="31">
        <f t="shared" si="28"/>
        <v>0</v>
      </c>
      <c r="Q78" s="31"/>
      <c r="R78" s="31"/>
    </row>
    <row r="79" spans="1:18">
      <c r="A79" s="65"/>
      <c r="B79" s="65" t="s">
        <v>230</v>
      </c>
      <c r="C79" s="67" t="s">
        <v>450</v>
      </c>
      <c r="D79" s="31">
        <f t="shared" si="30"/>
        <v>0</v>
      </c>
      <c r="E79" s="31"/>
      <c r="F79" s="31"/>
      <c r="G79" s="31">
        <f t="shared" si="31"/>
        <v>0</v>
      </c>
      <c r="H79" s="31"/>
      <c r="I79" s="31"/>
      <c r="J79" s="64" t="s">
        <v>451</v>
      </c>
      <c r="K79" s="64" t="s">
        <v>316</v>
      </c>
      <c r="L79" s="66" t="s">
        <v>452</v>
      </c>
      <c r="M79" s="31">
        <f>SUM(M80:M95)</f>
        <v>13851.17</v>
      </c>
      <c r="N79" s="31">
        <f t="shared" ref="N79:R79" si="34">SUM(N80:N95)</f>
        <v>0</v>
      </c>
      <c r="O79" s="31">
        <f t="shared" si="34"/>
        <v>13851.17</v>
      </c>
      <c r="P79" s="31">
        <f t="shared" si="34"/>
        <v>0</v>
      </c>
      <c r="Q79" s="31">
        <f t="shared" si="34"/>
        <v>0</v>
      </c>
      <c r="R79" s="31">
        <f t="shared" si="34"/>
        <v>0</v>
      </c>
    </row>
    <row r="80" spans="1:18">
      <c r="A80" s="65"/>
      <c r="B80" s="65" t="s">
        <v>232</v>
      </c>
      <c r="C80" s="67" t="s">
        <v>453</v>
      </c>
      <c r="D80" s="31">
        <f t="shared" si="30"/>
        <v>0</v>
      </c>
      <c r="E80" s="31"/>
      <c r="F80" s="31"/>
      <c r="G80" s="31">
        <f t="shared" si="31"/>
        <v>0</v>
      </c>
      <c r="H80" s="31"/>
      <c r="I80" s="31"/>
      <c r="J80" s="65"/>
      <c r="K80" s="65" t="s">
        <v>222</v>
      </c>
      <c r="L80" s="67" t="s">
        <v>425</v>
      </c>
      <c r="M80" s="31">
        <f t="shared" ref="M80:M95" si="35">SUM(N80:O80)</f>
        <v>12789.96</v>
      </c>
      <c r="N80" s="31">
        <v>0</v>
      </c>
      <c r="O80" s="31">
        <v>12789.96</v>
      </c>
      <c r="P80" s="31">
        <f t="shared" ref="P80:P95" si="36">SUM(Q80:R80)</f>
        <v>0</v>
      </c>
      <c r="Q80" s="31"/>
      <c r="R80" s="31"/>
    </row>
    <row r="81" spans="1:18">
      <c r="A81" s="65"/>
      <c r="B81" s="65" t="s">
        <v>246</v>
      </c>
      <c r="C81" s="67" t="s">
        <v>307</v>
      </c>
      <c r="D81" s="31">
        <f t="shared" si="30"/>
        <v>0</v>
      </c>
      <c r="E81" s="31"/>
      <c r="F81" s="31"/>
      <c r="G81" s="31">
        <f t="shared" si="31"/>
        <v>0</v>
      </c>
      <c r="H81" s="31"/>
      <c r="I81" s="31"/>
      <c r="J81" s="65"/>
      <c r="K81" s="65" t="s">
        <v>224</v>
      </c>
      <c r="L81" s="67" t="s">
        <v>427</v>
      </c>
      <c r="M81" s="31">
        <f t="shared" si="35"/>
        <v>791.2</v>
      </c>
      <c r="N81" s="31"/>
      <c r="O81" s="31">
        <v>791.2</v>
      </c>
      <c r="P81" s="31">
        <f t="shared" si="36"/>
        <v>0</v>
      </c>
      <c r="Q81" s="31"/>
      <c r="R81" s="31"/>
    </row>
    <row r="82" spans="1:18">
      <c r="A82" s="69"/>
      <c r="B82" s="70"/>
      <c r="C82" s="69"/>
      <c r="D82" s="31">
        <f t="shared" si="30"/>
        <v>0</v>
      </c>
      <c r="E82" s="31"/>
      <c r="F82" s="31"/>
      <c r="G82" s="31">
        <f t="shared" si="31"/>
        <v>0</v>
      </c>
      <c r="H82" s="31"/>
      <c r="I82" s="31"/>
      <c r="J82" s="69"/>
      <c r="K82" s="70" t="s">
        <v>226</v>
      </c>
      <c r="L82" s="69" t="s">
        <v>430</v>
      </c>
      <c r="M82" s="31">
        <f t="shared" si="35"/>
        <v>0</v>
      </c>
      <c r="N82" s="31"/>
      <c r="O82" s="31">
        <v>0</v>
      </c>
      <c r="P82" s="31">
        <f t="shared" si="36"/>
        <v>0</v>
      </c>
      <c r="Q82" s="31"/>
      <c r="R82" s="31"/>
    </row>
    <row r="83" spans="1:18">
      <c r="A83" s="69"/>
      <c r="B83" s="70"/>
      <c r="C83" s="69"/>
      <c r="D83" s="31">
        <f t="shared" ref="D83:D112" si="37">SUM(E83:F83)</f>
        <v>0</v>
      </c>
      <c r="E83" s="31"/>
      <c r="F83" s="31"/>
      <c r="G83" s="31">
        <f t="shared" ref="G83:G112" si="38">SUM(H83:I83)</f>
        <v>0</v>
      </c>
      <c r="H83" s="31"/>
      <c r="I83" s="31"/>
      <c r="J83" s="69"/>
      <c r="K83" s="70" t="s">
        <v>253</v>
      </c>
      <c r="L83" s="69" t="s">
        <v>353</v>
      </c>
      <c r="M83" s="31">
        <f t="shared" si="35"/>
        <v>0</v>
      </c>
      <c r="N83" s="31">
        <v>0</v>
      </c>
      <c r="O83" s="31">
        <v>0</v>
      </c>
      <c r="P83" s="31">
        <f t="shared" si="36"/>
        <v>0</v>
      </c>
      <c r="Q83" s="31"/>
      <c r="R83" s="31"/>
    </row>
    <row r="84" spans="1:18">
      <c r="A84" s="69"/>
      <c r="B84" s="70"/>
      <c r="C84" s="69"/>
      <c r="D84" s="31">
        <f t="shared" si="37"/>
        <v>0</v>
      </c>
      <c r="E84" s="31"/>
      <c r="F84" s="31"/>
      <c r="G84" s="31">
        <f t="shared" si="38"/>
        <v>0</v>
      </c>
      <c r="H84" s="31"/>
      <c r="I84" s="31"/>
      <c r="J84" s="69"/>
      <c r="K84" s="70" t="s">
        <v>228</v>
      </c>
      <c r="L84" s="69" t="s">
        <v>361</v>
      </c>
      <c r="M84" s="31">
        <f t="shared" si="35"/>
        <v>0</v>
      </c>
      <c r="N84" s="31">
        <v>0</v>
      </c>
      <c r="O84" s="31">
        <v>0</v>
      </c>
      <c r="P84" s="31">
        <f t="shared" si="36"/>
        <v>0</v>
      </c>
      <c r="Q84" s="31"/>
      <c r="R84" s="31"/>
    </row>
    <row r="85" spans="1:18">
      <c r="A85" s="69"/>
      <c r="B85" s="70"/>
      <c r="C85" s="69"/>
      <c r="D85" s="31">
        <f t="shared" si="37"/>
        <v>0</v>
      </c>
      <c r="E85" s="31"/>
      <c r="F85" s="31"/>
      <c r="G85" s="31">
        <f t="shared" si="38"/>
        <v>0</v>
      </c>
      <c r="H85" s="31"/>
      <c r="I85" s="31"/>
      <c r="J85" s="69"/>
      <c r="K85" s="70" t="s">
        <v>230</v>
      </c>
      <c r="L85" s="69" t="s">
        <v>434</v>
      </c>
      <c r="M85" s="31">
        <f t="shared" si="35"/>
        <v>0</v>
      </c>
      <c r="N85" s="31">
        <v>0</v>
      </c>
      <c r="O85" s="31">
        <v>0</v>
      </c>
      <c r="P85" s="31">
        <f t="shared" si="36"/>
        <v>0</v>
      </c>
      <c r="Q85" s="31"/>
      <c r="R85" s="31"/>
    </row>
    <row r="86" spans="1:18">
      <c r="A86" s="69"/>
      <c r="B86" s="70"/>
      <c r="C86" s="69"/>
      <c r="D86" s="31">
        <f t="shared" si="37"/>
        <v>0</v>
      </c>
      <c r="E86" s="31"/>
      <c r="F86" s="31"/>
      <c r="G86" s="31">
        <f t="shared" si="38"/>
        <v>0</v>
      </c>
      <c r="H86" s="31"/>
      <c r="I86" s="31"/>
      <c r="J86" s="69"/>
      <c r="K86" s="70" t="s">
        <v>232</v>
      </c>
      <c r="L86" s="69" t="s">
        <v>436</v>
      </c>
      <c r="M86" s="31">
        <f t="shared" si="35"/>
        <v>0</v>
      </c>
      <c r="N86" s="31">
        <v>0</v>
      </c>
      <c r="O86" s="31">
        <v>0</v>
      </c>
      <c r="P86" s="31">
        <f t="shared" si="36"/>
        <v>0</v>
      </c>
      <c r="Q86" s="31"/>
      <c r="R86" s="31"/>
    </row>
    <row r="87" spans="1:18">
      <c r="A87" s="69"/>
      <c r="B87" s="70"/>
      <c r="C87" s="69"/>
      <c r="D87" s="31">
        <f t="shared" si="37"/>
        <v>0</v>
      </c>
      <c r="E87" s="31"/>
      <c r="F87" s="31"/>
      <c r="G87" s="31">
        <f t="shared" si="38"/>
        <v>0</v>
      </c>
      <c r="H87" s="31"/>
      <c r="I87" s="31"/>
      <c r="J87" s="69"/>
      <c r="K87" s="70" t="s">
        <v>234</v>
      </c>
      <c r="L87" s="69" t="s">
        <v>454</v>
      </c>
      <c r="M87" s="31">
        <f t="shared" si="35"/>
        <v>0.01</v>
      </c>
      <c r="N87" s="31">
        <v>0</v>
      </c>
      <c r="O87" s="31">
        <v>0.01</v>
      </c>
      <c r="P87" s="31">
        <f t="shared" si="36"/>
        <v>0</v>
      </c>
      <c r="Q87" s="31"/>
      <c r="R87" s="31"/>
    </row>
    <row r="88" spans="1:18">
      <c r="A88" s="69"/>
      <c r="B88" s="70"/>
      <c r="C88" s="69"/>
      <c r="D88" s="31">
        <f t="shared" si="37"/>
        <v>0</v>
      </c>
      <c r="E88" s="31"/>
      <c r="F88" s="31"/>
      <c r="G88" s="31">
        <f t="shared" si="38"/>
        <v>0</v>
      </c>
      <c r="H88" s="31"/>
      <c r="I88" s="31"/>
      <c r="J88" s="69"/>
      <c r="K88" s="70" t="s">
        <v>236</v>
      </c>
      <c r="L88" s="69" t="s">
        <v>455</v>
      </c>
      <c r="M88" s="31">
        <f t="shared" si="35"/>
        <v>0</v>
      </c>
      <c r="N88" s="31">
        <v>0</v>
      </c>
      <c r="O88" s="31">
        <v>0</v>
      </c>
      <c r="P88" s="31">
        <f t="shared" si="36"/>
        <v>0</v>
      </c>
      <c r="Q88" s="31"/>
      <c r="R88" s="31"/>
    </row>
    <row r="89" spans="1:18">
      <c r="A89" s="69"/>
      <c r="B89" s="70"/>
      <c r="C89" s="69"/>
      <c r="D89" s="31">
        <f t="shared" si="37"/>
        <v>0</v>
      </c>
      <c r="E89" s="31"/>
      <c r="F89" s="31"/>
      <c r="G89" s="31">
        <f t="shared" si="38"/>
        <v>0</v>
      </c>
      <c r="H89" s="31"/>
      <c r="I89" s="31"/>
      <c r="J89" s="69"/>
      <c r="K89" s="70" t="s">
        <v>238</v>
      </c>
      <c r="L89" s="69" t="s">
        <v>456</v>
      </c>
      <c r="M89" s="31">
        <f t="shared" si="35"/>
        <v>0</v>
      </c>
      <c r="N89" s="31">
        <v>0</v>
      </c>
      <c r="O89" s="31">
        <v>0</v>
      </c>
      <c r="P89" s="31">
        <f t="shared" si="36"/>
        <v>0</v>
      </c>
      <c r="Q89" s="31"/>
      <c r="R89" s="31"/>
    </row>
    <row r="90" spans="1:18">
      <c r="A90" s="69"/>
      <c r="B90" s="70"/>
      <c r="C90" s="69"/>
      <c r="D90" s="31">
        <f t="shared" si="37"/>
        <v>0</v>
      </c>
      <c r="E90" s="31"/>
      <c r="F90" s="31"/>
      <c r="G90" s="31">
        <f t="shared" si="38"/>
        <v>0</v>
      </c>
      <c r="H90" s="31"/>
      <c r="I90" s="31"/>
      <c r="J90" s="69"/>
      <c r="K90" s="70" t="s">
        <v>240</v>
      </c>
      <c r="L90" s="69" t="s">
        <v>457</v>
      </c>
      <c r="M90" s="31">
        <f t="shared" si="35"/>
        <v>0</v>
      </c>
      <c r="N90" s="31">
        <v>0</v>
      </c>
      <c r="O90" s="31">
        <v>0</v>
      </c>
      <c r="P90" s="31">
        <f t="shared" si="36"/>
        <v>0</v>
      </c>
      <c r="Q90" s="31"/>
      <c r="R90" s="31"/>
    </row>
    <row r="91" spans="1:18">
      <c r="A91" s="69"/>
      <c r="B91" s="70"/>
      <c r="C91" s="69"/>
      <c r="D91" s="31">
        <f t="shared" si="37"/>
        <v>0</v>
      </c>
      <c r="E91" s="31"/>
      <c r="F91" s="31"/>
      <c r="G91" s="31">
        <f t="shared" si="38"/>
        <v>0</v>
      </c>
      <c r="H91" s="31"/>
      <c r="I91" s="31"/>
      <c r="J91" s="69"/>
      <c r="K91" s="70" t="s">
        <v>242</v>
      </c>
      <c r="L91" s="69" t="s">
        <v>355</v>
      </c>
      <c r="M91" s="31">
        <f t="shared" si="35"/>
        <v>0</v>
      </c>
      <c r="N91" s="31">
        <v>0</v>
      </c>
      <c r="O91" s="31">
        <v>0</v>
      </c>
      <c r="P91" s="31">
        <f t="shared" si="36"/>
        <v>0</v>
      </c>
      <c r="Q91" s="31"/>
      <c r="R91" s="31"/>
    </row>
    <row r="92" spans="1:18">
      <c r="A92" s="69"/>
      <c r="B92" s="70"/>
      <c r="C92" s="69"/>
      <c r="D92" s="31">
        <f t="shared" si="37"/>
        <v>0</v>
      </c>
      <c r="E92" s="31"/>
      <c r="F92" s="31"/>
      <c r="G92" s="31">
        <f t="shared" si="38"/>
        <v>0</v>
      </c>
      <c r="H92" s="31"/>
      <c r="I92" s="31"/>
      <c r="J92" s="69"/>
      <c r="K92" s="70" t="s">
        <v>440</v>
      </c>
      <c r="L92" s="69" t="s">
        <v>441</v>
      </c>
      <c r="M92" s="31">
        <f t="shared" si="35"/>
        <v>0</v>
      </c>
      <c r="N92" s="31">
        <v>0</v>
      </c>
      <c r="O92" s="31">
        <v>0</v>
      </c>
      <c r="P92" s="31">
        <f t="shared" si="36"/>
        <v>0</v>
      </c>
      <c r="Q92" s="31"/>
      <c r="R92" s="31"/>
    </row>
    <row r="93" spans="1:18">
      <c r="A93" s="69"/>
      <c r="B93" s="70"/>
      <c r="C93" s="69"/>
      <c r="D93" s="31">
        <f t="shared" si="37"/>
        <v>0</v>
      </c>
      <c r="E93" s="31"/>
      <c r="F93" s="31"/>
      <c r="G93" s="31">
        <f t="shared" si="38"/>
        <v>0</v>
      </c>
      <c r="H93" s="31"/>
      <c r="I93" s="31"/>
      <c r="J93" s="69"/>
      <c r="K93" s="70" t="s">
        <v>443</v>
      </c>
      <c r="L93" s="69" t="s">
        <v>444</v>
      </c>
      <c r="M93" s="31">
        <f t="shared" si="35"/>
        <v>0</v>
      </c>
      <c r="N93" s="31">
        <v>0</v>
      </c>
      <c r="O93" s="31">
        <v>0</v>
      </c>
      <c r="P93" s="31">
        <f t="shared" si="36"/>
        <v>0</v>
      </c>
      <c r="Q93" s="31"/>
      <c r="R93" s="31"/>
    </row>
    <row r="94" spans="1:18">
      <c r="A94" s="69"/>
      <c r="B94" s="70"/>
      <c r="C94" s="69"/>
      <c r="D94" s="31">
        <f t="shared" si="37"/>
        <v>0</v>
      </c>
      <c r="E94" s="31"/>
      <c r="F94" s="31"/>
      <c r="G94" s="31">
        <f t="shared" si="38"/>
        <v>0</v>
      </c>
      <c r="H94" s="31"/>
      <c r="I94" s="31"/>
      <c r="J94" s="69"/>
      <c r="K94" s="70" t="s">
        <v>446</v>
      </c>
      <c r="L94" s="69" t="s">
        <v>447</v>
      </c>
      <c r="M94" s="31">
        <f t="shared" si="35"/>
        <v>0</v>
      </c>
      <c r="N94" s="31">
        <v>0</v>
      </c>
      <c r="O94" s="31">
        <v>0</v>
      </c>
      <c r="P94" s="31">
        <f t="shared" si="36"/>
        <v>0</v>
      </c>
      <c r="Q94" s="31"/>
      <c r="R94" s="31"/>
    </row>
    <row r="95" spans="1:18">
      <c r="A95" s="69"/>
      <c r="B95" s="70"/>
      <c r="C95" s="69"/>
      <c r="D95" s="31">
        <f t="shared" si="37"/>
        <v>0</v>
      </c>
      <c r="E95" s="31"/>
      <c r="F95" s="31"/>
      <c r="G95" s="31">
        <f t="shared" si="38"/>
        <v>0</v>
      </c>
      <c r="H95" s="31"/>
      <c r="I95" s="31"/>
      <c r="J95" s="69"/>
      <c r="K95" s="70" t="s">
        <v>246</v>
      </c>
      <c r="L95" s="69" t="s">
        <v>363</v>
      </c>
      <c r="M95" s="31">
        <f t="shared" si="35"/>
        <v>270</v>
      </c>
      <c r="N95" s="31">
        <v>0</v>
      </c>
      <c r="O95" s="31">
        <v>270</v>
      </c>
      <c r="P95" s="31">
        <f t="shared" si="36"/>
        <v>0</v>
      </c>
      <c r="Q95" s="31"/>
      <c r="R95" s="31"/>
    </row>
    <row r="96" spans="1:18">
      <c r="A96" s="69"/>
      <c r="B96" s="70"/>
      <c r="C96" s="69"/>
      <c r="D96" s="31">
        <f t="shared" si="37"/>
        <v>0</v>
      </c>
      <c r="E96" s="31"/>
      <c r="F96" s="31"/>
      <c r="G96" s="31">
        <f t="shared" si="38"/>
        <v>0</v>
      </c>
      <c r="H96" s="31"/>
      <c r="I96" s="31"/>
      <c r="J96" s="72" t="s">
        <v>458</v>
      </c>
      <c r="K96" s="73" t="s">
        <v>316</v>
      </c>
      <c r="L96" s="72" t="s">
        <v>459</v>
      </c>
      <c r="M96" s="31">
        <f>SUM(M97:M98)</f>
        <v>0</v>
      </c>
      <c r="N96" s="31">
        <f t="shared" ref="N96:R96" si="39">SUM(N97:N98)</f>
        <v>0</v>
      </c>
      <c r="O96" s="31">
        <f t="shared" si="39"/>
        <v>0</v>
      </c>
      <c r="P96" s="31">
        <f t="shared" si="39"/>
        <v>0</v>
      </c>
      <c r="Q96" s="31">
        <f t="shared" si="39"/>
        <v>0</v>
      </c>
      <c r="R96" s="31">
        <f t="shared" si="39"/>
        <v>0</v>
      </c>
    </row>
    <row r="97" spans="1:18">
      <c r="A97" s="69"/>
      <c r="B97" s="70"/>
      <c r="C97" s="69"/>
      <c r="D97" s="31">
        <f t="shared" si="37"/>
        <v>0</v>
      </c>
      <c r="E97" s="31"/>
      <c r="F97" s="31"/>
      <c r="G97" s="31">
        <f t="shared" si="38"/>
        <v>0</v>
      </c>
      <c r="H97" s="31"/>
      <c r="I97" s="31"/>
      <c r="J97" s="69"/>
      <c r="K97" s="70" t="s">
        <v>222</v>
      </c>
      <c r="L97" s="69" t="s">
        <v>460</v>
      </c>
      <c r="M97" s="31">
        <f t="shared" ref="M97:M98" si="40">SUM(N97:O97)</f>
        <v>0</v>
      </c>
      <c r="N97" s="31"/>
      <c r="O97" s="31"/>
      <c r="P97" s="31">
        <f t="shared" ref="P97:P98" si="41">SUM(Q97:R97)</f>
        <v>0</v>
      </c>
      <c r="Q97" s="31"/>
      <c r="R97" s="31"/>
    </row>
    <row r="98" spans="1:18">
      <c r="A98" s="69"/>
      <c r="B98" s="70"/>
      <c r="C98" s="69"/>
      <c r="D98" s="31">
        <f t="shared" si="37"/>
        <v>0</v>
      </c>
      <c r="E98" s="31"/>
      <c r="F98" s="31"/>
      <c r="G98" s="31">
        <f t="shared" si="38"/>
        <v>0</v>
      </c>
      <c r="H98" s="31"/>
      <c r="I98" s="31"/>
      <c r="J98" s="69"/>
      <c r="K98" s="70" t="s">
        <v>246</v>
      </c>
      <c r="L98" s="69" t="s">
        <v>388</v>
      </c>
      <c r="M98" s="31">
        <f t="shared" si="40"/>
        <v>0</v>
      </c>
      <c r="N98" s="31"/>
      <c r="O98" s="31"/>
      <c r="P98" s="31">
        <f t="shared" si="41"/>
        <v>0</v>
      </c>
      <c r="Q98" s="31"/>
      <c r="R98" s="31"/>
    </row>
    <row r="99" spans="1:18">
      <c r="A99" s="69"/>
      <c r="B99" s="70"/>
      <c r="C99" s="69"/>
      <c r="D99" s="31">
        <f t="shared" si="37"/>
        <v>0</v>
      </c>
      <c r="E99" s="31"/>
      <c r="F99" s="31"/>
      <c r="G99" s="31">
        <f t="shared" si="38"/>
        <v>0</v>
      </c>
      <c r="H99" s="31"/>
      <c r="I99" s="31"/>
      <c r="J99" s="72" t="s">
        <v>461</v>
      </c>
      <c r="K99" s="73" t="s">
        <v>316</v>
      </c>
      <c r="L99" s="72" t="s">
        <v>383</v>
      </c>
      <c r="M99" s="31">
        <f>SUM(M100:M104)</f>
        <v>0</v>
      </c>
      <c r="N99" s="31">
        <f t="shared" ref="N99:R99" si="42">SUM(N100:N104)</f>
        <v>0</v>
      </c>
      <c r="O99" s="31">
        <f t="shared" si="42"/>
        <v>0</v>
      </c>
      <c r="P99" s="31">
        <f t="shared" si="42"/>
        <v>0</v>
      </c>
      <c r="Q99" s="31">
        <f t="shared" si="42"/>
        <v>0</v>
      </c>
      <c r="R99" s="31">
        <f t="shared" si="42"/>
        <v>0</v>
      </c>
    </row>
    <row r="100" spans="1:18">
      <c r="A100" s="69"/>
      <c r="B100" s="70"/>
      <c r="C100" s="69"/>
      <c r="D100" s="31">
        <f t="shared" si="37"/>
        <v>0</v>
      </c>
      <c r="E100" s="31"/>
      <c r="F100" s="31"/>
      <c r="G100" s="31">
        <f t="shared" si="38"/>
        <v>0</v>
      </c>
      <c r="H100" s="31"/>
      <c r="I100" s="31"/>
      <c r="J100" s="69"/>
      <c r="K100" s="70" t="s">
        <v>222</v>
      </c>
      <c r="L100" s="69" t="s">
        <v>460</v>
      </c>
      <c r="M100" s="31">
        <f t="shared" ref="M100:M104" si="43">SUM(N100:O100)</f>
        <v>0</v>
      </c>
      <c r="N100" s="31"/>
      <c r="O100" s="31"/>
      <c r="P100" s="31">
        <f t="shared" ref="P100:P104" si="44">SUM(Q100:R100)</f>
        <v>0</v>
      </c>
      <c r="Q100" s="31"/>
      <c r="R100" s="31"/>
    </row>
    <row r="101" spans="1:18">
      <c r="A101" s="69"/>
      <c r="B101" s="70"/>
      <c r="C101" s="69"/>
      <c r="D101" s="31">
        <f t="shared" si="37"/>
        <v>0</v>
      </c>
      <c r="E101" s="31"/>
      <c r="F101" s="31"/>
      <c r="G101" s="31">
        <f t="shared" si="38"/>
        <v>0</v>
      </c>
      <c r="H101" s="31"/>
      <c r="I101" s="31"/>
      <c r="J101" s="69"/>
      <c r="K101" s="70" t="s">
        <v>226</v>
      </c>
      <c r="L101" s="69" t="s">
        <v>462</v>
      </c>
      <c r="M101" s="31">
        <f t="shared" si="43"/>
        <v>0</v>
      </c>
      <c r="N101" s="31"/>
      <c r="O101" s="31"/>
      <c r="P101" s="31">
        <f t="shared" si="44"/>
        <v>0</v>
      </c>
      <c r="Q101" s="31"/>
      <c r="R101" s="31"/>
    </row>
    <row r="102" spans="1:18">
      <c r="A102" s="69"/>
      <c r="B102" s="70"/>
      <c r="C102" s="69"/>
      <c r="D102" s="31">
        <f t="shared" si="37"/>
        <v>0</v>
      </c>
      <c r="E102" s="31"/>
      <c r="F102" s="31"/>
      <c r="G102" s="31">
        <f t="shared" si="38"/>
        <v>0</v>
      </c>
      <c r="H102" s="31"/>
      <c r="I102" s="31"/>
      <c r="J102" s="69"/>
      <c r="K102" s="70" t="s">
        <v>251</v>
      </c>
      <c r="L102" s="69" t="s">
        <v>384</v>
      </c>
      <c r="M102" s="31">
        <f t="shared" si="43"/>
        <v>0</v>
      </c>
      <c r="N102" s="31"/>
      <c r="O102" s="31"/>
      <c r="P102" s="31">
        <f t="shared" si="44"/>
        <v>0</v>
      </c>
      <c r="Q102" s="31"/>
      <c r="R102" s="31"/>
    </row>
    <row r="103" spans="1:18">
      <c r="A103" s="69"/>
      <c r="B103" s="70"/>
      <c r="C103" s="69"/>
      <c r="D103" s="31">
        <f t="shared" si="37"/>
        <v>0</v>
      </c>
      <c r="E103" s="31"/>
      <c r="F103" s="31"/>
      <c r="G103" s="31">
        <f t="shared" si="38"/>
        <v>0</v>
      </c>
      <c r="H103" s="31"/>
      <c r="I103" s="31"/>
      <c r="J103" s="69"/>
      <c r="K103" s="70" t="s">
        <v>253</v>
      </c>
      <c r="L103" s="69" t="s">
        <v>386</v>
      </c>
      <c r="M103" s="31">
        <f t="shared" si="43"/>
        <v>0</v>
      </c>
      <c r="N103" s="31"/>
      <c r="O103" s="31"/>
      <c r="P103" s="31">
        <f t="shared" si="44"/>
        <v>0</v>
      </c>
      <c r="Q103" s="31"/>
      <c r="R103" s="31"/>
    </row>
    <row r="104" spans="1:18">
      <c r="A104" s="69"/>
      <c r="B104" s="70"/>
      <c r="C104" s="69"/>
      <c r="D104" s="31">
        <f t="shared" si="37"/>
        <v>0</v>
      </c>
      <c r="E104" s="31"/>
      <c r="F104" s="31"/>
      <c r="G104" s="31">
        <f t="shared" si="38"/>
        <v>0</v>
      </c>
      <c r="H104" s="31"/>
      <c r="I104" s="31"/>
      <c r="J104" s="69"/>
      <c r="K104" s="70" t="s">
        <v>246</v>
      </c>
      <c r="L104" s="69" t="s">
        <v>388</v>
      </c>
      <c r="M104" s="31">
        <f t="shared" si="43"/>
        <v>0</v>
      </c>
      <c r="N104" s="31"/>
      <c r="O104" s="31"/>
      <c r="P104" s="31">
        <f t="shared" si="44"/>
        <v>0</v>
      </c>
      <c r="Q104" s="31"/>
      <c r="R104" s="31"/>
    </row>
    <row r="105" spans="1:18">
      <c r="A105" s="69"/>
      <c r="B105" s="70"/>
      <c r="C105" s="69"/>
      <c r="D105" s="31">
        <f t="shared" si="37"/>
        <v>0</v>
      </c>
      <c r="E105" s="31"/>
      <c r="F105" s="31"/>
      <c r="G105" s="31">
        <f t="shared" si="38"/>
        <v>0</v>
      </c>
      <c r="H105" s="31"/>
      <c r="I105" s="31"/>
      <c r="J105" s="72" t="s">
        <v>463</v>
      </c>
      <c r="K105" s="73" t="s">
        <v>316</v>
      </c>
      <c r="L105" s="72" t="s">
        <v>408</v>
      </c>
      <c r="M105" s="31">
        <f>SUM(M106:M107)</f>
        <v>0</v>
      </c>
      <c r="N105" s="31">
        <f t="shared" ref="N105:R105" si="45">SUM(N106:N107)</f>
        <v>0</v>
      </c>
      <c r="O105" s="31">
        <f t="shared" si="45"/>
        <v>0</v>
      </c>
      <c r="P105" s="31">
        <f t="shared" si="45"/>
        <v>0</v>
      </c>
      <c r="Q105" s="31">
        <f t="shared" si="45"/>
        <v>0</v>
      </c>
      <c r="R105" s="31">
        <f t="shared" si="45"/>
        <v>0</v>
      </c>
    </row>
    <row r="106" spans="1:18">
      <c r="A106" s="69"/>
      <c r="B106" s="70"/>
      <c r="C106" s="69"/>
      <c r="D106" s="31">
        <f t="shared" si="37"/>
        <v>0</v>
      </c>
      <c r="E106" s="31"/>
      <c r="F106" s="31"/>
      <c r="G106" s="31">
        <f t="shared" si="38"/>
        <v>0</v>
      </c>
      <c r="H106" s="31"/>
      <c r="I106" s="31"/>
      <c r="J106" s="69"/>
      <c r="K106" s="70" t="s">
        <v>224</v>
      </c>
      <c r="L106" s="69" t="s">
        <v>410</v>
      </c>
      <c r="M106" s="31">
        <v>0</v>
      </c>
      <c r="N106" s="31"/>
      <c r="O106" s="31"/>
      <c r="P106" s="31">
        <v>0</v>
      </c>
      <c r="Q106" s="31"/>
      <c r="R106" s="31"/>
    </row>
    <row r="107" spans="1:18">
      <c r="A107" s="69"/>
      <c r="B107" s="70"/>
      <c r="C107" s="69"/>
      <c r="D107" s="31">
        <f t="shared" si="37"/>
        <v>0</v>
      </c>
      <c r="E107" s="31"/>
      <c r="F107" s="31"/>
      <c r="G107" s="31">
        <f t="shared" si="38"/>
        <v>0</v>
      </c>
      <c r="H107" s="31"/>
      <c r="I107" s="31"/>
      <c r="J107" s="69"/>
      <c r="K107" s="70" t="s">
        <v>226</v>
      </c>
      <c r="L107" s="69" t="s">
        <v>411</v>
      </c>
      <c r="M107" s="31">
        <v>0</v>
      </c>
      <c r="N107" s="31"/>
      <c r="O107" s="31"/>
      <c r="P107" s="31">
        <v>0</v>
      </c>
      <c r="Q107" s="31"/>
      <c r="R107" s="31"/>
    </row>
    <row r="108" spans="1:18">
      <c r="A108" s="69"/>
      <c r="B108" s="70"/>
      <c r="C108" s="69"/>
      <c r="D108" s="31">
        <f t="shared" si="37"/>
        <v>0</v>
      </c>
      <c r="E108" s="31"/>
      <c r="F108" s="31"/>
      <c r="G108" s="31">
        <f t="shared" si="38"/>
        <v>0</v>
      </c>
      <c r="H108" s="31"/>
      <c r="I108" s="31"/>
      <c r="J108" s="72" t="s">
        <v>464</v>
      </c>
      <c r="K108" s="73" t="s">
        <v>316</v>
      </c>
      <c r="L108" s="72" t="s">
        <v>307</v>
      </c>
      <c r="M108" s="31">
        <f>SUM(M109:M112)</f>
        <v>0</v>
      </c>
      <c r="N108" s="31">
        <f t="shared" ref="N108:R108" si="46">SUM(N109:N112)</f>
        <v>0</v>
      </c>
      <c r="O108" s="31">
        <f t="shared" si="46"/>
        <v>0</v>
      </c>
      <c r="P108" s="31">
        <f t="shared" si="46"/>
        <v>0</v>
      </c>
      <c r="Q108" s="31">
        <f t="shared" si="46"/>
        <v>0</v>
      </c>
      <c r="R108" s="31">
        <f t="shared" si="46"/>
        <v>0</v>
      </c>
    </row>
    <row r="109" spans="1:18">
      <c r="A109" s="69"/>
      <c r="B109" s="70"/>
      <c r="C109" s="69"/>
      <c r="D109" s="31">
        <f t="shared" si="37"/>
        <v>0</v>
      </c>
      <c r="E109" s="31"/>
      <c r="F109" s="31"/>
      <c r="G109" s="31">
        <f t="shared" si="38"/>
        <v>0</v>
      </c>
      <c r="H109" s="31"/>
      <c r="I109" s="31"/>
      <c r="J109" s="69"/>
      <c r="K109" s="70" t="s">
        <v>228</v>
      </c>
      <c r="L109" s="69" t="s">
        <v>448</v>
      </c>
      <c r="M109" s="31">
        <f t="shared" ref="M109:M112" si="47">SUM(N109:O109)</f>
        <v>0</v>
      </c>
      <c r="N109" s="31"/>
      <c r="O109" s="31"/>
      <c r="P109" s="31">
        <f t="shared" ref="P109:P112" si="48">SUM(Q109:R109)</f>
        <v>0</v>
      </c>
      <c r="Q109" s="31"/>
      <c r="R109" s="31"/>
    </row>
    <row r="110" spans="1:18">
      <c r="A110" s="69"/>
      <c r="B110" s="70"/>
      <c r="C110" s="69"/>
      <c r="D110" s="31">
        <f t="shared" si="37"/>
        <v>0</v>
      </c>
      <c r="E110" s="31"/>
      <c r="F110" s="31"/>
      <c r="G110" s="31">
        <f t="shared" si="38"/>
        <v>0</v>
      </c>
      <c r="H110" s="31"/>
      <c r="I110" s="31"/>
      <c r="J110" s="69"/>
      <c r="K110" s="70" t="s">
        <v>230</v>
      </c>
      <c r="L110" s="69" t="s">
        <v>450</v>
      </c>
      <c r="M110" s="31">
        <f t="shared" si="47"/>
        <v>0</v>
      </c>
      <c r="N110" s="31"/>
      <c r="O110" s="31"/>
      <c r="P110" s="31">
        <f t="shared" si="48"/>
        <v>0</v>
      </c>
      <c r="Q110" s="31"/>
      <c r="R110" s="31"/>
    </row>
    <row r="111" spans="1:18">
      <c r="A111" s="69"/>
      <c r="B111" s="70"/>
      <c r="C111" s="69"/>
      <c r="D111" s="31">
        <f t="shared" si="37"/>
        <v>0</v>
      </c>
      <c r="E111" s="31"/>
      <c r="F111" s="31"/>
      <c r="G111" s="31">
        <f t="shared" si="38"/>
        <v>0</v>
      </c>
      <c r="H111" s="31"/>
      <c r="I111" s="31"/>
      <c r="J111" s="69"/>
      <c r="K111" s="70" t="s">
        <v>232</v>
      </c>
      <c r="L111" s="69" t="s">
        <v>453</v>
      </c>
      <c r="M111" s="31">
        <f t="shared" si="47"/>
        <v>0</v>
      </c>
      <c r="N111" s="31"/>
      <c r="O111" s="31"/>
      <c r="P111" s="31">
        <f t="shared" si="48"/>
        <v>0</v>
      </c>
      <c r="Q111" s="31"/>
      <c r="R111" s="31"/>
    </row>
    <row r="112" spans="1:18">
      <c r="A112" s="69"/>
      <c r="B112" s="70"/>
      <c r="C112" s="69"/>
      <c r="D112" s="31">
        <f t="shared" si="37"/>
        <v>0</v>
      </c>
      <c r="E112" s="31"/>
      <c r="F112" s="31"/>
      <c r="G112" s="31">
        <f t="shared" si="38"/>
        <v>0</v>
      </c>
      <c r="H112" s="31"/>
      <c r="I112" s="31"/>
      <c r="J112" s="69"/>
      <c r="K112" s="70" t="s">
        <v>246</v>
      </c>
      <c r="L112" s="69" t="s">
        <v>307</v>
      </c>
      <c r="M112" s="31">
        <f t="shared" si="47"/>
        <v>0</v>
      </c>
      <c r="N112" s="31"/>
      <c r="O112" s="31"/>
      <c r="P112" s="31">
        <f t="shared" si="48"/>
        <v>0</v>
      </c>
      <c r="Q112" s="31"/>
      <c r="R112" s="31"/>
    </row>
    <row r="113" spans="1:18">
      <c r="A113" s="71" t="s">
        <v>39</v>
      </c>
      <c r="B113" s="71"/>
      <c r="C113" s="71"/>
      <c r="D113" s="31">
        <f>D7+D12+D23+D31+D38+D42+D45+D49+D52+D58+D61+D66+D69+D74+D77</f>
        <v>204258.3</v>
      </c>
      <c r="E113" s="31">
        <f t="shared" ref="E113:I113" si="49">E7+E12+E23+E31+E38+E42+E45+E49+E52+E58+E61+E66+E69+E74+E77</f>
        <v>189944.28</v>
      </c>
      <c r="F113" s="31">
        <f t="shared" si="49"/>
        <v>14314.02</v>
      </c>
      <c r="G113" s="31">
        <f t="shared" si="49"/>
        <v>0</v>
      </c>
      <c r="H113" s="31">
        <f t="shared" si="49"/>
        <v>0</v>
      </c>
      <c r="I113" s="31">
        <f t="shared" si="49"/>
        <v>0</v>
      </c>
      <c r="J113" s="71" t="s">
        <v>39</v>
      </c>
      <c r="K113" s="71"/>
      <c r="L113" s="71"/>
      <c r="M113" s="31">
        <f>M7+M21+M49+M61+M66+M79+M96+M99+M105+M108</f>
        <v>204258.3</v>
      </c>
      <c r="N113" s="31">
        <f t="shared" ref="N113:R113" si="50">N7+N21+N49+N61+N66+N79+N96+N99+N105+N108</f>
        <v>189944.28</v>
      </c>
      <c r="O113" s="31">
        <f t="shared" si="50"/>
        <v>14314.02</v>
      </c>
      <c r="P113" s="31">
        <f t="shared" si="50"/>
        <v>0</v>
      </c>
      <c r="Q113" s="31">
        <f t="shared" si="50"/>
        <v>0</v>
      </c>
      <c r="R113" s="31">
        <f t="shared" si="50"/>
        <v>0</v>
      </c>
    </row>
  </sheetData>
  <mergeCells count="11">
    <mergeCell ref="A1:R1"/>
    <mergeCell ref="A3:I3"/>
    <mergeCell ref="J3:R3"/>
    <mergeCell ref="A4:C4"/>
    <mergeCell ref="D4:F4"/>
    <mergeCell ref="G4:I4"/>
    <mergeCell ref="J4:L4"/>
    <mergeCell ref="M4:O4"/>
    <mergeCell ref="P4:R4"/>
    <mergeCell ref="A113:C113"/>
    <mergeCell ref="J113:L113"/>
  </mergeCells>
  <printOptions horizontalCentered="1"/>
  <pageMargins left="0.629861111111111" right="0.629861111111111" top="0.747916666666667" bottom="0.747916666666667" header="0.314583333333333" footer="0.314583333333333"/>
  <pageSetup paperSize="9" scale="6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G10" sqref="G10"/>
    </sheetView>
  </sheetViews>
  <sheetFormatPr defaultColWidth="9" defaultRowHeight="13.5" outlineLevelCol="7"/>
  <cols>
    <col min="1" max="1" width="31.375" style="42" customWidth="1"/>
    <col min="2" max="2" width="21.25" style="42" customWidth="1"/>
    <col min="3" max="3" width="21.375" style="42" customWidth="1"/>
    <col min="4" max="4" width="24.875" style="42" customWidth="1"/>
    <col min="5" max="5" width="23.5" style="42" customWidth="1"/>
    <col min="6" max="8" width="11.625" style="42" customWidth="1"/>
    <col min="9" max="16384" width="9" style="42"/>
  </cols>
  <sheetData>
    <row r="1" ht="39.95" customHeight="1" spans="1:8">
      <c r="A1" s="4" t="s">
        <v>465</v>
      </c>
      <c r="B1" s="4"/>
      <c r="C1" s="4"/>
      <c r="D1" s="4"/>
      <c r="E1" s="4"/>
      <c r="F1" s="43"/>
      <c r="G1" s="43"/>
      <c r="H1" s="43"/>
    </row>
    <row r="2" s="41" customFormat="1" ht="22.5" customHeight="1" spans="1:5">
      <c r="A2" s="44" t="s">
        <v>466</v>
      </c>
      <c r="B2" s="44"/>
      <c r="C2" s="44"/>
      <c r="D2" s="44"/>
      <c r="E2" s="45" t="s">
        <v>41</v>
      </c>
    </row>
    <row r="3" ht="30" customHeight="1" spans="1:5">
      <c r="A3" s="46" t="s">
        <v>467</v>
      </c>
      <c r="B3" s="46" t="s">
        <v>468</v>
      </c>
      <c r="C3" s="46" t="s">
        <v>469</v>
      </c>
      <c r="D3" s="47" t="s">
        <v>470</v>
      </c>
      <c r="E3" s="47"/>
    </row>
    <row r="4" ht="30" customHeight="1" spans="1:5">
      <c r="A4" s="48"/>
      <c r="B4" s="48"/>
      <c r="C4" s="48"/>
      <c r="D4" s="49" t="s">
        <v>471</v>
      </c>
      <c r="E4" s="49" t="s">
        <v>472</v>
      </c>
    </row>
    <row r="5" ht="30" customHeight="1" spans="1:5">
      <c r="A5" s="50" t="s">
        <v>98</v>
      </c>
      <c r="B5" s="51">
        <f>SUM(B6:B8)</f>
        <v>124.79</v>
      </c>
      <c r="C5" s="51">
        <f>SUM(C6:C8)</f>
        <v>165.97</v>
      </c>
      <c r="D5" s="51">
        <f t="shared" ref="D5:D8" si="0">B5-C5</f>
        <v>-41.18</v>
      </c>
      <c r="E5" s="52">
        <f t="shared" ref="E5:E8" si="1">D5/C5</f>
        <v>-0.248117129601735</v>
      </c>
    </row>
    <row r="6" ht="30" customHeight="1" spans="1:5">
      <c r="A6" s="53" t="s">
        <v>473</v>
      </c>
      <c r="B6" s="51"/>
      <c r="C6" s="51"/>
      <c r="D6" s="51"/>
      <c r="E6" s="52"/>
    </row>
    <row r="7" ht="30" customHeight="1" spans="1:5">
      <c r="A7" s="53" t="s">
        <v>474</v>
      </c>
      <c r="B7" s="51">
        <v>108.25</v>
      </c>
      <c r="C7" s="54">
        <v>149.9</v>
      </c>
      <c r="D7" s="51">
        <f t="shared" si="0"/>
        <v>-41.65</v>
      </c>
      <c r="E7" s="52">
        <f t="shared" si="1"/>
        <v>-0.277851901267512</v>
      </c>
    </row>
    <row r="8" ht="30" customHeight="1" spans="1:5">
      <c r="A8" s="53" t="s">
        <v>475</v>
      </c>
      <c r="B8" s="51">
        <f>SUM(B9:B10)</f>
        <v>16.54</v>
      </c>
      <c r="C8" s="51">
        <f>SUM(C9:C10)</f>
        <v>16.07</v>
      </c>
      <c r="D8" s="51">
        <f t="shared" si="0"/>
        <v>0.469999999999999</v>
      </c>
      <c r="E8" s="52">
        <f t="shared" si="1"/>
        <v>0.029247044181705</v>
      </c>
    </row>
    <row r="9" ht="30" customHeight="1" spans="1:5">
      <c r="A9" s="53" t="s">
        <v>476</v>
      </c>
      <c r="B9" s="51"/>
      <c r="C9" s="51"/>
      <c r="D9" s="51"/>
      <c r="E9" s="52"/>
    </row>
    <row r="10" ht="30" customHeight="1" spans="1:5">
      <c r="A10" s="53" t="s">
        <v>477</v>
      </c>
      <c r="B10" s="51">
        <v>16.54</v>
      </c>
      <c r="C10" s="54">
        <v>16.07</v>
      </c>
      <c r="D10" s="51">
        <f>B10-C10</f>
        <v>0.469999999999999</v>
      </c>
      <c r="E10" s="52">
        <f>D10/C10</f>
        <v>0.029247044181705</v>
      </c>
    </row>
    <row r="11" ht="132" customHeight="1" spans="1:5">
      <c r="A11" s="55" t="s">
        <v>478</v>
      </c>
      <c r="B11" s="55"/>
      <c r="C11" s="55"/>
      <c r="D11" s="55"/>
      <c r="E11" s="55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对下绩效目标表-1</vt:lpstr>
      <vt:lpstr>对下绩效目标表-2</vt:lpstr>
      <vt:lpstr>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jys</cp:lastModifiedBy>
  <dcterms:created xsi:type="dcterms:W3CDTF">2006-09-16T00:00:00Z</dcterms:created>
  <cp:lastPrinted>2019-04-25T07:48:00Z</cp:lastPrinted>
  <dcterms:modified xsi:type="dcterms:W3CDTF">2019-04-26T08:02:55Z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