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 firstSheet="7" activeTab="8"/>
  </bookViews>
  <sheets>
    <sheet name="部门收支总表" sheetId="1" r:id="rId1"/>
    <sheet name="部门收入总表" sheetId="2" r:id="rId2"/>
    <sheet name="部门支出总表" sheetId="3" r:id="rId3"/>
    <sheet name="财政拨款收支预算总表" sheetId="4" r:id="rId4"/>
    <sheet name="一般公共预算支出表" sheetId="5" r:id="rId5"/>
    <sheet name="基本支出预算表" sheetId="6" r:id="rId6"/>
    <sheet name="基金预算支出情况表" sheetId="7" r:id="rId7"/>
    <sheet name="财政拨款支出明细表（按经济分类科目）" sheetId="8" r:id="rId8"/>
    <sheet name="“三公”经费公共预算财政拨款支出情况表" sheetId="9" r:id="rId9"/>
    <sheet name="县级绩效目标表-1" sheetId="10" r:id="rId10"/>
    <sheet name="县级绩效目标表-2" sheetId="11" r:id="rId11"/>
    <sheet name="县级绩效目标表" sheetId="12" r:id="rId12"/>
    <sheet name="政府采购表" sheetId="13" r:id="rId13"/>
  </sheets>
  <definedNames>
    <definedName name="_xlnm.Print_Titles" localSheetId="7">'财政拨款支出明细表（按经济分类科目）'!$2:$7</definedName>
    <definedName name="_xlnm.Print_Titles" localSheetId="5">基本支出预算表!$2:$8</definedName>
    <definedName name="_xlnm.Print_Titles" localSheetId="6">基金预算支出情况表!$1:$4</definedName>
  </definedNames>
  <calcPr calcId="144525"/>
</workbook>
</file>

<file path=xl/sharedStrings.xml><?xml version="1.0" encoding="utf-8"?>
<sst xmlns="http://schemas.openxmlformats.org/spreadsheetml/2006/main" count="527">
  <si>
    <t>6-1 部门财务收支总体情况表</t>
  </si>
  <si>
    <t>单位名称：富源县后所镇</t>
  </si>
  <si>
    <t>单位:万元</t>
  </si>
  <si>
    <t>收        入</t>
  </si>
  <si>
    <t>支        出</t>
  </si>
  <si>
    <t>项      目</t>
  </si>
  <si>
    <t>预算数</t>
  </si>
  <si>
    <t>项目（按功能分类）</t>
  </si>
  <si>
    <t>一、一般公共预算拨款</t>
  </si>
  <si>
    <t>一、一般公共服务支出</t>
  </si>
  <si>
    <t>二、政府性基金预算拨款</t>
  </si>
  <si>
    <t>二、外交支出</t>
  </si>
  <si>
    <t>三、国有资本经营预算收入</t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</si>
  <si>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</si>
  <si>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</si>
  <si>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</si>
  <si>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</si>
  <si>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</si>
  <si>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</si>
  <si>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六、科学技术支出</t>
  </si>
  <si>
    <t>七、上年结转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</si>
  <si>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</si>
  <si>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</si>
  <si>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</si>
  <si>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</si>
  <si>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</si>
  <si>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</si>
  <si>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</si>
  <si>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</si>
  <si>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</si>
  <si>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</si>
  <si>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</si>
  <si>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</si>
  <si>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</si>
  <si>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</si>
  <si>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</si>
  <si>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</si>
  <si>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</si>
  <si>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收 入 总 计</t>
  </si>
  <si>
    <t>支 出 总 计</t>
  </si>
  <si>
    <t>6-2 部门收入总体情况表</t>
  </si>
  <si>
    <t>单位：万元</t>
  </si>
  <si>
    <t>2019年预算数</t>
  </si>
  <si>
    <t>一.一般公共预算财政拨款</t>
  </si>
  <si>
    <t>二.政府性基金预算财政拨款</t>
  </si>
  <si>
    <t>三.国有资本经营预算财政拨款</t>
  </si>
  <si>
    <t>四.事业收入</t>
  </si>
  <si>
    <t>五.事业单位经营收入</t>
  </si>
  <si>
    <t>六.其他收入</t>
  </si>
  <si>
    <t>七.上年结转</t>
  </si>
  <si>
    <t>6-3  部门支出总体情况表</t>
  </si>
  <si>
    <t>6-4 部门财政拨款收支总体情况表</t>
  </si>
  <si>
    <t>支出功能分类科目</t>
  </si>
  <si>
    <t>一、本年收入</t>
  </si>
  <si>
    <t>一、本年支出</t>
  </si>
  <si>
    <t>（一）一般公共预算拨款</t>
  </si>
  <si>
    <t>（一）、一般公共服务支出</t>
  </si>
  <si>
    <t xml:space="preserve">  1、本级财力</t>
  </si>
  <si>
    <t>（二）、外交支出</t>
  </si>
  <si>
    <t xml:space="preserve">  2、专项收入</t>
  </si>
  <si>
    <t>（三）、国防支出</t>
  </si>
  <si>
    <t xml:space="preserve">  3、执法办案补助</t>
  </si>
  <si>
    <t>（四）、公共安全支出</t>
  </si>
  <si>
    <t xml:space="preserve">  4、收费成本补偿</t>
  </si>
  <si>
    <t>（五）、教育支出</t>
  </si>
  <si>
    <t xml:space="preserve">  5、财政专户管理的收入</t>
  </si>
  <si>
    <t>（六）、科学技术支出</t>
  </si>
  <si>
    <t xml:space="preserve">  6、国有资源（资产）有偿使用收入</t>
  </si>
  <si>
    <t>（七）、文化旅游体育与传媒支出</t>
  </si>
  <si>
    <t>（二）政府性基金拨款</t>
  </si>
  <si>
    <t>（八)、社会保障和就业支出</t>
  </si>
  <si>
    <t>（三）国有资本经营预算收入</t>
  </si>
  <si>
    <t xml:space="preserve"> (九)、卫生健康支出</t>
  </si>
  <si>
    <t>二、上年结转</t>
  </si>
  <si>
    <t xml:space="preserve"> (十)、节能环保支出</t>
  </si>
  <si>
    <t xml:space="preserve"> (十一)、城乡社区支出</t>
  </si>
  <si>
    <t xml:space="preserve"> (十二)、农林水支出</t>
  </si>
  <si>
    <t xml:space="preserve"> (十三)、交通运输支出</t>
  </si>
  <si>
    <t xml:space="preserve"> (十四)、资源勘探信息等支出</t>
  </si>
  <si>
    <t xml:space="preserve"> (十五)、商业服务业等支出</t>
  </si>
  <si>
    <t xml:space="preserve"> (十六)、金融支出</t>
  </si>
  <si>
    <t xml:space="preserve"> (十七）、援助其他地区支出</t>
  </si>
  <si>
    <t>（十八）、自然资源海洋气象等支出</t>
  </si>
  <si>
    <t>（十九）、住房保障支出</t>
  </si>
  <si>
    <t>（二十）、粮油物资储备支出</t>
  </si>
  <si>
    <t>（二十一）、灾害防治及应急管理支出</t>
  </si>
  <si>
    <t>（二十二）、预备费</t>
  </si>
  <si>
    <t>（二十三）、其他支出</t>
  </si>
  <si>
    <t>二、结转下年</t>
  </si>
  <si>
    <t>6-5  部门一般公共预算本级财力安排支出情况表</t>
  </si>
  <si>
    <t>功能科目编码</t>
  </si>
  <si>
    <t>单位名称（功能科目）</t>
  </si>
  <si>
    <t>基本支出</t>
  </si>
  <si>
    <t>项目支出</t>
  </si>
  <si>
    <t>全年数</t>
  </si>
  <si>
    <t>已预拨</t>
  </si>
  <si>
    <t>抵扣上年垫付资金</t>
  </si>
  <si>
    <t>本次下达</t>
  </si>
  <si>
    <t>合计</t>
  </si>
  <si>
    <t>工资福利支出</t>
  </si>
  <si>
    <t>商品和服务支出</t>
  </si>
  <si>
    <t>对个人和家庭的补助</t>
  </si>
  <si>
    <t>小计</t>
  </si>
  <si>
    <t>其中：本次下达</t>
  </si>
  <si>
    <t>类</t>
  </si>
  <si>
    <t>款</t>
  </si>
  <si>
    <t>项</t>
  </si>
  <si>
    <t>人员支出</t>
  </si>
  <si>
    <t>人员支出其他</t>
  </si>
  <si>
    <t>其中：汽车保险费</t>
  </si>
  <si>
    <t>其中：汽车燃修费</t>
  </si>
  <si>
    <t>其中：行政人员公务交通补贴</t>
  </si>
  <si>
    <t>行政人员支出工资</t>
  </si>
  <si>
    <t>事业人员支出工资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</si>
  <si>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</si>
  <si>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</si>
  <si>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</si>
  <si>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</si>
  <si>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</si>
  <si>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</si>
  <si>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</si>
  <si>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</si>
  <si>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</si>
  <si>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</si>
  <si>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</si>
  <si>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</si>
  <si>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</si>
  <si>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</si>
  <si>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</si>
  <si>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</si>
  <si>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</si>
  <si>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</si>
  <si>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</si>
  <si>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</si>
  <si>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</si>
  <si>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</si>
  <si>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</si>
  <si>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</si>
  <si>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</si>
  <si>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</si>
  <si>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</si>
  <si>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</si>
  <si>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 xml:space="preserve">  后所镇人民政府</t>
  </si>
  <si>
    <t>201</t>
  </si>
  <si>
    <t>一般公共服务支出</t>
  </si>
  <si>
    <t>01</t>
  </si>
  <si>
    <t xml:space="preserve">  人大事务</t>
  </si>
  <si>
    <t xml:space="preserve">    行政运行</t>
  </si>
  <si>
    <t>04</t>
  </si>
  <si>
    <t xml:space="preserve">    人大会议</t>
  </si>
  <si>
    <t>03</t>
  </si>
  <si>
    <t xml:space="preserve">  政府办公厅（室）及相关机构事务</t>
  </si>
  <si>
    <t>31</t>
  </si>
  <si>
    <t xml:space="preserve">  党委办公厅（室）及相关机构事务</t>
  </si>
  <si>
    <t>208</t>
  </si>
  <si>
    <t>社会保障和就业支出</t>
  </si>
  <si>
    <t>05</t>
  </si>
  <si>
    <t xml:space="preserve">  行政事业单位离退休</t>
  </si>
  <si>
    <t xml:space="preserve">    归口管理的行政单位离退休</t>
  </si>
  <si>
    <t xml:space="preserve">    机关事业单位基本养老保险缴费支出</t>
  </si>
  <si>
    <t>06</t>
  </si>
  <si>
    <t xml:space="preserve">    机关事业单位职业年金缴费支出</t>
  </si>
  <si>
    <t>08</t>
  </si>
  <si>
    <t xml:space="preserve">  抚恤</t>
  </si>
  <si>
    <t xml:space="preserve">    死亡抚恤</t>
  </si>
  <si>
    <t>210</t>
  </si>
  <si>
    <t>卫生健康支出</t>
  </si>
  <si>
    <t>07</t>
  </si>
  <si>
    <t xml:space="preserve">  计划生育事务</t>
  </si>
  <si>
    <t>99</t>
  </si>
  <si>
    <t xml:space="preserve">    其他计划生育事务支出</t>
  </si>
  <si>
    <t xml:space="preserve">  行政事业单位医疗</t>
  </si>
  <si>
    <t xml:space="preserve">    行政单位医疗</t>
  </si>
  <si>
    <t xml:space="preserve">    公务员医疗补助</t>
  </si>
  <si>
    <t xml:space="preserve">    其他行政事业单位医疗支出</t>
  </si>
  <si>
    <t>221</t>
  </si>
  <si>
    <t>住房保障支出</t>
  </si>
  <si>
    <t>02</t>
  </si>
  <si>
    <t xml:space="preserve">  住房改革支出</t>
  </si>
  <si>
    <t xml:space="preserve">    住房公积金</t>
  </si>
  <si>
    <t xml:space="preserve">  富源县财政局后所财政所</t>
  </si>
  <si>
    <t xml:space="preserve">  财政事务</t>
  </si>
  <si>
    <t xml:space="preserve">    一般行政管理事务</t>
  </si>
  <si>
    <t xml:space="preserve">  富源县公安局后所派出所</t>
  </si>
  <si>
    <t xml:space="preserve">  其他一般公共服务支出</t>
  </si>
  <si>
    <t xml:space="preserve">    其他一般公共服务支出</t>
  </si>
  <si>
    <t xml:space="preserve">  后所镇文化广播电视服务中心</t>
  </si>
  <si>
    <t>207</t>
  </si>
  <si>
    <t>文化旅游体育与传媒支出</t>
  </si>
  <si>
    <t xml:space="preserve">  文化和旅游</t>
  </si>
  <si>
    <t>09</t>
  </si>
  <si>
    <t xml:space="preserve">    群众文化</t>
  </si>
  <si>
    <t xml:space="preserve">    事业单位离退休</t>
  </si>
  <si>
    <t xml:space="preserve">    事业单位医疗</t>
  </si>
  <si>
    <t xml:space="preserve">  后所镇社会保障服务中心</t>
  </si>
  <si>
    <t xml:space="preserve">  人力资源和社会保障管理事务</t>
  </si>
  <si>
    <t xml:space="preserve">  民政管理事务</t>
  </si>
  <si>
    <t xml:space="preserve">    其他民政管理事务支出</t>
  </si>
  <si>
    <t xml:space="preserve">  后所镇国土和村镇规划建设服务中心</t>
  </si>
  <si>
    <t>211</t>
  </si>
  <si>
    <t>节能环保支出</t>
  </si>
  <si>
    <t xml:space="preserve">  环境保护管理事务</t>
  </si>
  <si>
    <t xml:space="preserve">    其他环境保护管理事务支出</t>
  </si>
  <si>
    <t>212</t>
  </si>
  <si>
    <t>城乡社区支出</t>
  </si>
  <si>
    <t xml:space="preserve">  城乡社区管理事务</t>
  </si>
  <si>
    <t xml:space="preserve">    其他城乡社区管理事务支出</t>
  </si>
  <si>
    <t>214</t>
  </si>
  <si>
    <t>交通运输支出</t>
  </si>
  <si>
    <t xml:space="preserve">  公路水路运输</t>
  </si>
  <si>
    <t xml:space="preserve">    其他公路水路运输支出</t>
  </si>
  <si>
    <t>220</t>
  </si>
  <si>
    <t>自然资源海洋气象等支出</t>
  </si>
  <si>
    <t xml:space="preserve">  自然资源事务</t>
  </si>
  <si>
    <t>50</t>
  </si>
  <si>
    <t xml:space="preserve">    事业运行</t>
  </si>
  <si>
    <t>224</t>
  </si>
  <si>
    <t>灾害防治及应急管理支出</t>
  </si>
  <si>
    <t xml:space="preserve">  应急管理事务</t>
  </si>
  <si>
    <t xml:space="preserve">    安全监督</t>
  </si>
  <si>
    <t xml:space="preserve">  后所镇农业综合服务中心</t>
  </si>
  <si>
    <t xml:space="preserve">  自然生态保护</t>
  </si>
  <si>
    <t xml:space="preserve">    农村环境保护</t>
  </si>
  <si>
    <t>213</t>
  </si>
  <si>
    <t>农林水支出</t>
  </si>
  <si>
    <t xml:space="preserve">  农业</t>
  </si>
  <si>
    <t xml:space="preserve">  林业和草原</t>
  </si>
  <si>
    <t xml:space="preserve">    事业机构</t>
  </si>
  <si>
    <t xml:space="preserve">  水利</t>
  </si>
  <si>
    <t xml:space="preserve">    水利技术推广</t>
  </si>
  <si>
    <t xml:space="preserve">  农村综合改革</t>
  </si>
  <si>
    <t xml:space="preserve">    对村民委员会和村党支部的补助</t>
  </si>
  <si>
    <t>6-6  部门基本支出情况表</t>
  </si>
  <si>
    <t>部门预算经济科目编码</t>
  </si>
  <si>
    <t>单位、部门预算经济科目名称</t>
  </si>
  <si>
    <t>资金来源</t>
  </si>
  <si>
    <t>总计</t>
  </si>
  <si>
    <t>财政拨款</t>
  </si>
  <si>
    <t>单位自筹</t>
  </si>
  <si>
    <t>一般公共预算</t>
  </si>
  <si>
    <t>政府性基金预算</t>
  </si>
  <si>
    <t>国有资本经营预算</t>
  </si>
  <si>
    <t>本级财力</t>
  </si>
  <si>
    <t>专项收入</t>
  </si>
  <si>
    <t>执法办案
补助</t>
  </si>
  <si>
    <t>收费成本
补偿</t>
  </si>
  <si>
    <t>财政专户管理的收入</t>
  </si>
  <si>
    <t>国有资源（资产）有偿使用收入成本补偿</t>
  </si>
  <si>
    <t>上年结转</t>
  </si>
  <si>
    <t>事业收入</t>
  </si>
  <si>
    <t>事业单位
经营收入</t>
  </si>
  <si>
    <t>其他收入</t>
  </si>
  <si>
    <t>后所镇人民政府</t>
  </si>
  <si>
    <t/>
  </si>
  <si>
    <t xml:space="preserve">01  </t>
  </si>
  <si>
    <t xml:space="preserve">  基本工资</t>
  </si>
  <si>
    <t xml:space="preserve">02  </t>
  </si>
  <si>
    <t xml:space="preserve">  津贴补贴</t>
  </si>
  <si>
    <t xml:space="preserve">03  </t>
  </si>
  <si>
    <t xml:space="preserve">  奖金</t>
  </si>
  <si>
    <t xml:space="preserve">07  </t>
  </si>
  <si>
    <t xml:space="preserve">  绩效工资</t>
  </si>
  <si>
    <t xml:space="preserve">08  </t>
  </si>
  <si>
    <t xml:space="preserve">  机关事业单位基本养老保险缴费</t>
  </si>
  <si>
    <t xml:space="preserve">09  </t>
  </si>
  <si>
    <t xml:space="preserve">  职业年金缴费</t>
  </si>
  <si>
    <t xml:space="preserve">10  </t>
  </si>
  <si>
    <t xml:space="preserve">  职工基本医疗保险缴费</t>
  </si>
  <si>
    <t xml:space="preserve">11  </t>
  </si>
  <si>
    <t xml:space="preserve">  公务员医疗补助缴费</t>
  </si>
  <si>
    <t xml:space="preserve">12  </t>
  </si>
  <si>
    <t xml:space="preserve">  其他社会保障缴费</t>
  </si>
  <si>
    <t xml:space="preserve">13  </t>
  </si>
  <si>
    <t xml:space="preserve">  住房公积金</t>
  </si>
  <si>
    <t xml:space="preserve">  办公费</t>
  </si>
  <si>
    <t xml:space="preserve">06  </t>
  </si>
  <si>
    <t xml:space="preserve">  电费</t>
  </si>
  <si>
    <t xml:space="preserve">  邮电费</t>
  </si>
  <si>
    <t xml:space="preserve">  物业管理费</t>
  </si>
  <si>
    <t xml:space="preserve">15  </t>
  </si>
  <si>
    <t xml:space="preserve">  会议费</t>
  </si>
  <si>
    <t xml:space="preserve">17  </t>
  </si>
  <si>
    <t xml:space="preserve">  公务接待费</t>
  </si>
  <si>
    <t xml:space="preserve">26  </t>
  </si>
  <si>
    <t xml:space="preserve">  劳务费</t>
  </si>
  <si>
    <t xml:space="preserve">31  </t>
  </si>
  <si>
    <t xml:space="preserve">  公务用车运行维护费</t>
  </si>
  <si>
    <t xml:space="preserve">39  </t>
  </si>
  <si>
    <t xml:space="preserve">  其他交通费用</t>
  </si>
  <si>
    <t xml:space="preserve">  退休费</t>
  </si>
  <si>
    <t xml:space="preserve">05  </t>
  </si>
  <si>
    <t xml:space="preserve">  生活补助</t>
  </si>
  <si>
    <t xml:space="preserve">  奖励金</t>
  </si>
  <si>
    <t>富源县财政局后所财政所</t>
  </si>
  <si>
    <t>富源县公安局后所派出所</t>
  </si>
  <si>
    <t>后所镇文化广播电视服务中心</t>
  </si>
  <si>
    <t xml:space="preserve">  印刷费</t>
  </si>
  <si>
    <t xml:space="preserve">  水费</t>
  </si>
  <si>
    <t xml:space="preserve">  维修（护）费</t>
  </si>
  <si>
    <t xml:space="preserve">16  </t>
  </si>
  <si>
    <t xml:space="preserve">  培训费</t>
  </si>
  <si>
    <t>后所镇社会保障服务中心</t>
  </si>
  <si>
    <t>后所镇国土和村镇规划建设服务中心</t>
  </si>
  <si>
    <t>后所镇农业综合服务中心</t>
  </si>
  <si>
    <t xml:space="preserve">99  </t>
  </si>
  <si>
    <t xml:space="preserve">  其他对个人和家庭的补助</t>
  </si>
  <si>
    <t>6-7  部门政府性基金预算支出情况表</t>
  </si>
  <si>
    <t>功能科目</t>
  </si>
  <si>
    <t>政府性基金预算支出</t>
  </si>
  <si>
    <t>科目名称</t>
  </si>
  <si>
    <t>229</t>
  </si>
  <si>
    <t>60</t>
  </si>
  <si>
    <t>用于其他社会公益事业的彩票公益金支出</t>
  </si>
  <si>
    <t>支出总计</t>
  </si>
  <si>
    <t>6-8  财政拨款支出明细表（按经济科目分类）</t>
  </si>
  <si>
    <t>政府预算支出经济分类科目</t>
  </si>
  <si>
    <r>
      <rPr>
        <sz val="11"/>
        <color indexed="8"/>
        <rFont val="宋体"/>
        <charset val="134"/>
      </rPr>
      <t>政府性基金</t>
    </r>
    <r>
      <rPr>
        <sz val="11"/>
        <color indexed="8"/>
        <rFont val="宋体"/>
        <charset val="134"/>
      </rPr>
      <t>预算</t>
    </r>
  </si>
  <si>
    <t>部门预算支出经济分类科目</t>
  </si>
  <si>
    <t xml:space="preserve">501 </t>
  </si>
  <si>
    <t xml:space="preserve">    </t>
  </si>
  <si>
    <t>机关工资福利支出</t>
  </si>
  <si>
    <t xml:space="preserve">301 </t>
  </si>
  <si>
    <t>工资奖金津补贴</t>
  </si>
  <si>
    <t>基本工资</t>
  </si>
  <si>
    <t>社会保障缴费</t>
  </si>
  <si>
    <t>津贴补贴</t>
  </si>
  <si>
    <t>住房公积金</t>
  </si>
  <si>
    <t>奖金</t>
  </si>
  <si>
    <t>其他工资福利支出</t>
  </si>
  <si>
    <t>伙食补助费</t>
  </si>
  <si>
    <t xml:space="preserve">502 </t>
  </si>
  <si>
    <t>机关商品和服务支出</t>
  </si>
  <si>
    <t>绩效工资</t>
  </si>
  <si>
    <t>办公经费</t>
  </si>
  <si>
    <t>机关事业单位基本养老保险缴费</t>
  </si>
  <si>
    <t>会议费</t>
  </si>
  <si>
    <t>职业年金缴费</t>
  </si>
  <si>
    <t>培训费</t>
  </si>
  <si>
    <t>职工基本医疗保险缴费</t>
  </si>
  <si>
    <t xml:space="preserve">04  </t>
  </si>
  <si>
    <t>专用材料购置费</t>
  </si>
  <si>
    <t>公务员医疗补助缴费</t>
  </si>
  <si>
    <t>委托业务费</t>
  </si>
  <si>
    <t>其他社会保障缴费</t>
  </si>
  <si>
    <t>公务接待费</t>
  </si>
  <si>
    <t>因公出国（境）费用</t>
  </si>
  <si>
    <t xml:space="preserve">14  </t>
  </si>
  <si>
    <t>医疗费</t>
  </si>
  <si>
    <t>公务用车运行维护费</t>
  </si>
  <si>
    <t>维修（护）费</t>
  </si>
  <si>
    <t xml:space="preserve">302 </t>
  </si>
  <si>
    <t>其他商品和服务支出</t>
  </si>
  <si>
    <t>办公费</t>
  </si>
  <si>
    <t xml:space="preserve">503 </t>
  </si>
  <si>
    <t>机关资本性支出（一）</t>
  </si>
  <si>
    <t>印刷费</t>
  </si>
  <si>
    <t>房屋建筑物构建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</si>
  <si>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</si>
  <si>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</si>
  <si>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</si>
  <si>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</si>
  <si>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</si>
  <si>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</si>
  <si>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</si>
  <si>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</si>
  <si>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</si>
  <si>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</si>
  <si>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</si>
  <si>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</si>
  <si>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</si>
  <si>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 xml:space="preserve">504 </t>
  </si>
  <si>
    <t>机关资本性支出（二）</t>
  </si>
  <si>
    <t>差旅费</t>
  </si>
  <si>
    <t>租赁费</t>
  </si>
  <si>
    <t xml:space="preserve">505 </t>
  </si>
  <si>
    <t>对事业单位经常性补助</t>
  </si>
  <si>
    <t xml:space="preserve">18  </t>
  </si>
  <si>
    <t>专用材料费</t>
  </si>
  <si>
    <t xml:space="preserve">24  </t>
  </si>
  <si>
    <t>被装购置费</t>
  </si>
  <si>
    <t xml:space="preserve">25  </t>
  </si>
  <si>
    <t>专用燃料费</t>
  </si>
  <si>
    <t>其他对事业单位补助</t>
  </si>
  <si>
    <t>劳务费</t>
  </si>
  <si>
    <t xml:space="preserve">506 </t>
  </si>
  <si>
    <t>对事业单位资本性补助</t>
  </si>
  <si>
    <t xml:space="preserve">27  </t>
  </si>
  <si>
    <t>资本性支出（一）</t>
  </si>
  <si>
    <t xml:space="preserve">28  </t>
  </si>
  <si>
    <t>工会经费</t>
  </si>
  <si>
    <t>资本性支出（二）</t>
  </si>
  <si>
    <t xml:space="preserve">29  </t>
  </si>
  <si>
    <t>福利费</t>
  </si>
  <si>
    <t xml:space="preserve">507 </t>
  </si>
  <si>
    <t>对企业补助</t>
  </si>
  <si>
    <t>费用补贴</t>
  </si>
  <si>
    <t>其他交通费用</t>
  </si>
  <si>
    <t>利息补贴</t>
  </si>
  <si>
    <t xml:space="preserve">40  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</si>
  <si>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</si>
  <si>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</si>
  <si>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</si>
  <si>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</si>
  <si>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</si>
  <si>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对企业资本性支出（一）</t>
  </si>
  <si>
    <t>离休费</t>
  </si>
  <si>
    <t>对企业资本性支出（二）</t>
  </si>
  <si>
    <t>退休费</t>
  </si>
  <si>
    <t xml:space="preserve">509 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</si>
  <si>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</si>
  <si>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</si>
  <si>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</si>
  <si>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</si>
  <si>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</si>
  <si>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</si>
  <si>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</si>
  <si>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</si>
  <si>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</si>
  <si>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</si>
  <si>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 xml:space="preserve">510 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</si>
  <si>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</si>
  <si>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</si>
  <si>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</si>
  <si>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</si>
  <si>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</si>
  <si>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 xml:space="preserve">511 </t>
  </si>
  <si>
    <t>债务利息及费用支出</t>
  </si>
  <si>
    <t xml:space="preserve">307 </t>
  </si>
  <si>
    <t>国内债务付息</t>
  </si>
  <si>
    <t>国外债务付息</t>
  </si>
  <si>
    <t>国内债务发行费用</t>
  </si>
  <si>
    <t>国外债务发行费用</t>
  </si>
  <si>
    <t xml:space="preserve">512 </t>
  </si>
  <si>
    <t>债务还本支出</t>
  </si>
  <si>
    <t xml:space="preserve">309 </t>
  </si>
  <si>
    <t>资本性支出（基本建设）</t>
  </si>
  <si>
    <t>国内债务还本</t>
  </si>
  <si>
    <t>房屋建筑物购建</t>
  </si>
  <si>
    <t>国外债务还本</t>
  </si>
  <si>
    <t>办公设备购置</t>
  </si>
  <si>
    <t xml:space="preserve">513 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</si>
  <si>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</si>
  <si>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</si>
  <si>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</si>
  <si>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</si>
  <si>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</si>
  <si>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</si>
  <si>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</si>
  <si>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</si>
  <si>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 xml:space="preserve">514 </t>
  </si>
  <si>
    <t>预备费及预留</t>
  </si>
  <si>
    <t>预备费</t>
  </si>
  <si>
    <t xml:space="preserve">19  </t>
  </si>
  <si>
    <t>其他交通工具购置</t>
  </si>
  <si>
    <t>预留</t>
  </si>
  <si>
    <t xml:space="preserve">21  </t>
  </si>
  <si>
    <t>文物和陈列品购置</t>
  </si>
  <si>
    <t xml:space="preserve">599 </t>
  </si>
  <si>
    <t>其他支出</t>
  </si>
  <si>
    <t xml:space="preserve">22  </t>
  </si>
  <si>
    <t>无形资产购置</t>
  </si>
  <si>
    <t>赠与</t>
  </si>
  <si>
    <t>其他基本建设支出</t>
  </si>
  <si>
    <t>国家赔偿费用支出</t>
  </si>
  <si>
    <t xml:space="preserve">310 </t>
  </si>
  <si>
    <t>资本性支出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</si>
  <si>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</si>
  <si>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</si>
  <si>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</si>
  <si>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</si>
  <si>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</si>
  <si>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</si>
  <si>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</si>
  <si>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</si>
  <si>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</si>
  <si>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>政府投资基金股权投资</t>
  </si>
  <si>
    <t xml:space="preserve">313 </t>
  </si>
  <si>
    <t xml:space="preserve">399 </t>
  </si>
  <si>
    <t>6-9  部门一般公共预算“三公”经费支出情况表</t>
  </si>
  <si>
    <t>部门：富源县后所镇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</si>
  <si>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</si>
  <si>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</si>
  <si>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</si>
  <si>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</si>
  <si>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</si>
  <si>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</si>
  <si>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</si>
  <si>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</si>
  <si>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</si>
  <si>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</si>
  <si>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</si>
  <si>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                                                                                                                          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二、“三公”经费增减变化原因说明:人均公用经费与上年一样，因此公务接待费略微下降，无明显增减变动。</t>
  </si>
  <si>
    <t>6-10 县级项目支出绩效目标表（本次下达）</t>
  </si>
  <si>
    <t>单位名称、项目名称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</si>
  <si>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</si>
  <si>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</si>
  <si>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</si>
  <si>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</si>
  <si>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</si>
  <si>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</si>
  <si>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</si>
  <si>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单位</t>
  </si>
  <si>
    <t>省本级二级项目1</t>
  </si>
  <si>
    <t>省本级二级项目2</t>
  </si>
  <si>
    <t>6-11 县级项目支出绩效目标表（另文下达）</t>
  </si>
  <si>
    <t>6-12  县级转移支付绩效目标表</t>
  </si>
  <si>
    <t>省对下二级项目1</t>
  </si>
  <si>
    <t>省对下二级项目2</t>
  </si>
  <si>
    <t>6-13 部门政府采购情况表</t>
  </si>
  <si>
    <t>预算项目</t>
  </si>
  <si>
    <t>采购项目</t>
  </si>
  <si>
    <t>采购目录</t>
  </si>
  <si>
    <t>计量
单位</t>
  </si>
  <si>
    <t>数量</t>
  </si>
  <si>
    <t>面向中小企业预留资金</t>
  </si>
  <si>
    <t>基本支出/项目支出</t>
  </si>
  <si>
    <t>政府性
基金</t>
  </si>
  <si>
    <t>国有资本经营收益</t>
  </si>
  <si>
    <t xml:space="preserve">    计算机</t>
  </si>
  <si>
    <t>台</t>
  </si>
  <si>
    <t xml:space="preserve">    计算机通用软件</t>
  </si>
  <si>
    <t>个</t>
  </si>
  <si>
    <t xml:space="preserve">    办公家具</t>
  </si>
  <si>
    <t>批</t>
  </si>
  <si>
    <t xml:space="preserve">    公务用车维修</t>
  </si>
  <si>
    <t>辆</t>
  </si>
  <si>
    <t xml:space="preserve">    财政性资金支付的保险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</si>
</sst>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#,##0.00_ "/>
    <numFmt numFmtId="177" formatCode="#,##0.00_ ;[Red]\-#,##0.00\ "/>
  </numFmts>
  <fonts count="39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6"/>
      <name val="方正小标宋简体"/>
      <charset val="134"/>
    </font>
    <font>
      <sz val="11"/>
      <color indexed="8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2"/>
      <color indexed="8"/>
      <name val="宋体"/>
      <charset val="134"/>
    </font>
    <font>
      <sz val="18"/>
      <color indexed="8"/>
      <name val="方正小标宋简体"/>
      <charset val="134"/>
    </font>
    <font>
      <sz val="10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b/>
      <sz val="11"/>
      <name val="宋体"/>
      <charset val="134"/>
    </font>
    <font>
      <b/>
      <sz val="10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0"/>
      <name val="Arial"/>
      <charset val="134"/>
    </font>
    <font>
      <b/>
      <sz val="11"/>
      <color indexed="8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5" fillId="24" borderId="3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6" fillId="0" borderId="0"/>
    <xf numFmtId="41" fontId="0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6" borderId="34" applyNumberFormat="0" applyFont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2" fillId="0" borderId="36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15" borderId="33" applyNumberFormat="0" applyAlignment="0" applyProtection="0">
      <alignment vertical="center"/>
    </xf>
    <xf numFmtId="0" fontId="36" fillId="15" borderId="37" applyNumberFormat="0" applyAlignment="0" applyProtection="0">
      <alignment vertical="center"/>
    </xf>
    <xf numFmtId="0" fontId="25" fillId="10" borderId="31" applyNumberFormat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7" fillId="0" borderId="38" applyNumberFormat="0" applyFill="0" applyAlignment="0" applyProtection="0">
      <alignment vertical="center"/>
    </xf>
    <xf numFmtId="0" fontId="31" fillId="0" borderId="35" applyNumberFormat="0" applyFill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7" fillId="0" borderId="0"/>
    <xf numFmtId="0" fontId="16" fillId="0" borderId="0">
      <alignment vertical="center"/>
    </xf>
    <xf numFmtId="0" fontId="1" fillId="0" borderId="0"/>
  </cellStyleXfs>
  <cellXfs count="157">
    <xf numFmtId="0" fontId="0" fillId="0" borderId="0" xfId="0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/>
    <xf numFmtId="0" fontId="3" fillId="2" borderId="0" xfId="0" applyFont="1" applyFill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/>
    </xf>
    <xf numFmtId="177" fontId="2" fillId="0" borderId="7" xfId="0" applyNumberFormat="1" applyFont="1" applyFill="1" applyBorder="1" applyAlignment="1" applyProtection="1">
      <alignment horizontal="center" vertical="center"/>
    </xf>
    <xf numFmtId="177" fontId="2" fillId="0" borderId="8" xfId="0" applyNumberFormat="1" applyFont="1" applyFill="1" applyBorder="1" applyAlignment="1" applyProtection="1">
      <alignment horizontal="center" vertical="center"/>
    </xf>
    <xf numFmtId="177" fontId="2" fillId="0" borderId="9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177" fontId="2" fillId="0" borderId="1" xfId="0" applyNumberFormat="1" applyFont="1" applyFill="1" applyBorder="1" applyAlignment="1" applyProtection="1">
      <alignment horizontal="center" vertical="center"/>
    </xf>
    <xf numFmtId="176" fontId="1" fillId="0" borderId="1" xfId="0" applyNumberFormat="1" applyFont="1" applyFill="1" applyBorder="1" applyAlignment="1">
      <alignment horizontal="right" vertical="center"/>
    </xf>
    <xf numFmtId="176" fontId="2" fillId="0" borderId="1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>
      <alignment horizontal="left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/>
    <xf numFmtId="0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right"/>
    </xf>
    <xf numFmtId="0" fontId="6" fillId="0" borderId="1" xfId="0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7" fillId="0" borderId="0" xfId="0" applyFont="1"/>
    <xf numFmtId="0" fontId="0" fillId="0" borderId="0" xfId="0" applyFont="1"/>
    <xf numFmtId="0" fontId="8" fillId="0" borderId="1" xfId="52" applyFont="1" applyFill="1" applyBorder="1" applyAlignment="1">
      <alignment horizontal="center" vertical="center" wrapText="1"/>
    </xf>
    <xf numFmtId="0" fontId="8" fillId="0" borderId="1" xfId="52" applyFont="1" applyFill="1" applyBorder="1" applyAlignment="1">
      <alignment vertical="center" wrapText="1"/>
    </xf>
    <xf numFmtId="0" fontId="8" fillId="0" borderId="1" xfId="52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9" fillId="0" borderId="0" xfId="0" applyFont="1" applyFill="1" applyBorder="1" applyAlignment="1">
      <alignment vertical="center"/>
    </xf>
    <xf numFmtId="0" fontId="10" fillId="0" borderId="14" xfId="0" applyFont="1" applyFill="1" applyBorder="1" applyAlignment="1">
      <alignment vertical="center"/>
    </xf>
    <xf numFmtId="0" fontId="10" fillId="0" borderId="14" xfId="0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vertical="center"/>
    </xf>
    <xf numFmtId="10" fontId="11" fillId="0" borderId="1" xfId="0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center"/>
    </xf>
    <xf numFmtId="49" fontId="1" fillId="0" borderId="0" xfId="0" applyNumberFormat="1" applyFont="1" applyFill="1" applyBorder="1" applyAlignment="1"/>
    <xf numFmtId="0" fontId="4" fillId="0" borderId="7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13" fillId="0" borderId="1" xfId="51" applyNumberFormat="1" applyFont="1" applyFill="1" applyBorder="1" applyAlignment="1">
      <alignment horizontal="center" vertical="center"/>
    </xf>
    <xf numFmtId="49" fontId="6" fillId="0" borderId="1" xfId="51" applyNumberFormat="1" applyFont="1" applyFill="1" applyBorder="1" applyAlignment="1">
      <alignment horizontal="center" vertical="center"/>
    </xf>
    <xf numFmtId="49" fontId="13" fillId="0" borderId="1" xfId="51" applyNumberFormat="1" applyFont="1" applyFill="1" applyBorder="1" applyAlignment="1">
      <alignment vertical="center"/>
    </xf>
    <xf numFmtId="176" fontId="6" fillId="0" borderId="1" xfId="0" applyNumberFormat="1" applyFont="1" applyFill="1" applyBorder="1" applyAlignment="1"/>
    <xf numFmtId="49" fontId="6" fillId="0" borderId="1" xfId="51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/>
    <xf numFmtId="0" fontId="14" fillId="0" borderId="1" xfId="0" applyNumberFormat="1" applyFont="1" applyFill="1" applyBorder="1" applyAlignment="1" applyProtection="1">
      <alignment horizontal="center" vertical="center"/>
    </xf>
    <xf numFmtId="176" fontId="1" fillId="0" borderId="1" xfId="0" applyNumberFormat="1" applyFont="1" applyFill="1" applyBorder="1" applyAlignment="1"/>
    <xf numFmtId="49" fontId="13" fillId="0" borderId="1" xfId="0" applyNumberFormat="1" applyFont="1" applyFill="1" applyBorder="1" applyAlignment="1"/>
    <xf numFmtId="49" fontId="6" fillId="0" borderId="1" xfId="0" applyNumberFormat="1" applyFont="1" applyFill="1" applyBorder="1" applyAlignment="1">
      <alignment horizontal="center"/>
    </xf>
    <xf numFmtId="0" fontId="1" fillId="0" borderId="0" xfId="5" applyFont="1" applyFill="1" applyAlignment="1">
      <alignment horizontal="center" wrapText="1"/>
    </xf>
    <xf numFmtId="0" fontId="1" fillId="0" borderId="0" xfId="5" applyFont="1" applyFill="1" applyAlignment="1">
      <alignment wrapText="1"/>
    </xf>
    <xf numFmtId="0" fontId="1" fillId="0" borderId="0" xfId="5" applyFont="1" applyFill="1"/>
    <xf numFmtId="0" fontId="1" fillId="0" borderId="0" xfId="51" applyFont="1" applyFill="1" applyBorder="1" applyAlignment="1"/>
    <xf numFmtId="0" fontId="15" fillId="0" borderId="15" xfId="5" applyFont="1" applyFill="1" applyBorder="1" applyAlignment="1">
      <alignment horizontal="center" vertical="center" wrapText="1"/>
    </xf>
    <xf numFmtId="0" fontId="15" fillId="0" borderId="12" xfId="5" applyFont="1" applyFill="1" applyBorder="1" applyAlignment="1">
      <alignment horizontal="center" vertical="center" wrapText="1"/>
    </xf>
    <xf numFmtId="0" fontId="15" fillId="0" borderId="16" xfId="5" applyFont="1" applyFill="1" applyBorder="1" applyAlignment="1">
      <alignment horizontal="center" vertical="center" wrapText="1"/>
    </xf>
    <xf numFmtId="0" fontId="15" fillId="0" borderId="17" xfId="5" applyFont="1" applyFill="1" applyBorder="1" applyAlignment="1">
      <alignment horizontal="center" vertical="center" wrapText="1"/>
    </xf>
    <xf numFmtId="0" fontId="15" fillId="0" borderId="18" xfId="5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15" fillId="0" borderId="2" xfId="5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15" fillId="0" borderId="5" xfId="5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16" fillId="0" borderId="1" xfId="5" applyFont="1" applyFill="1" applyBorder="1" applyAlignment="1">
      <alignment horizontal="center" vertical="center" wrapText="1"/>
    </xf>
    <xf numFmtId="0" fontId="16" fillId="0" borderId="7" xfId="5" applyFont="1" applyFill="1" applyBorder="1" applyAlignment="1">
      <alignment horizontal="center" vertical="center" wrapText="1"/>
    </xf>
    <xf numFmtId="0" fontId="15" fillId="0" borderId="7" xfId="5" applyFont="1" applyFill="1" applyBorder="1" applyAlignment="1">
      <alignment horizontal="center" vertical="center" wrapText="1"/>
    </xf>
    <xf numFmtId="0" fontId="15" fillId="0" borderId="8" xfId="5" applyFont="1" applyFill="1" applyBorder="1" applyAlignment="1">
      <alignment horizontal="center" vertical="center" wrapText="1"/>
    </xf>
    <xf numFmtId="0" fontId="15" fillId="0" borderId="9" xfId="5" applyFont="1" applyFill="1" applyBorder="1" applyAlignment="1">
      <alignment horizontal="center" vertical="center" wrapText="1"/>
    </xf>
    <xf numFmtId="176" fontId="16" fillId="0" borderId="1" xfId="5" applyNumberFormat="1" applyFill="1" applyBorder="1" applyAlignment="1">
      <alignment horizontal="right" vertical="center"/>
    </xf>
    <xf numFmtId="0" fontId="15" fillId="3" borderId="7" xfId="5" applyFont="1" applyFill="1" applyBorder="1" applyAlignment="1">
      <alignment horizontal="left" vertical="center" wrapText="1"/>
    </xf>
    <xf numFmtId="0" fontId="15" fillId="3" borderId="8" xfId="5" applyFont="1" applyFill="1" applyBorder="1" applyAlignment="1">
      <alignment horizontal="left" vertical="center" wrapText="1"/>
    </xf>
    <xf numFmtId="0" fontId="15" fillId="3" borderId="9" xfId="5" applyFont="1" applyFill="1" applyBorder="1" applyAlignment="1">
      <alignment horizontal="left" vertical="center" wrapText="1"/>
    </xf>
    <xf numFmtId="176" fontId="16" fillId="3" borderId="1" xfId="5" applyNumberFormat="1" applyFill="1" applyBorder="1" applyAlignment="1">
      <alignment horizontal="right" vertical="center"/>
    </xf>
    <xf numFmtId="0" fontId="13" fillId="0" borderId="1" xfId="5" applyFont="1" applyFill="1" applyBorder="1" applyAlignment="1">
      <alignment horizontal="center" vertical="center"/>
    </xf>
    <xf numFmtId="49" fontId="6" fillId="0" borderId="1" xfId="5" applyNumberFormat="1" applyFont="1" applyFill="1" applyBorder="1" applyAlignment="1">
      <alignment horizontal="center" vertical="center"/>
    </xf>
    <xf numFmtId="0" fontId="13" fillId="0" borderId="7" xfId="5" applyFont="1" applyFill="1" applyBorder="1" applyAlignment="1">
      <alignment vertical="center"/>
    </xf>
    <xf numFmtId="0" fontId="6" fillId="0" borderId="1" xfId="5" applyFont="1" applyFill="1" applyBorder="1" applyAlignment="1">
      <alignment horizontal="center" vertical="center"/>
    </xf>
    <xf numFmtId="0" fontId="6" fillId="0" borderId="7" xfId="5" applyFont="1" applyFill="1" applyBorder="1" applyAlignment="1">
      <alignment vertical="center"/>
    </xf>
    <xf numFmtId="0" fontId="6" fillId="0" borderId="15" xfId="0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17" fillId="0" borderId="0" xfId="51" applyFont="1" applyFill="1" applyBorder="1" applyAlignment="1"/>
    <xf numFmtId="0" fontId="2" fillId="0" borderId="19" xfId="51" applyFont="1" applyFill="1" applyBorder="1" applyAlignment="1" applyProtection="1">
      <alignment horizontal="center" vertical="center" wrapText="1" readingOrder="1"/>
      <protection locked="0"/>
    </xf>
    <xf numFmtId="0" fontId="17" fillId="0" borderId="20" xfId="51" applyFont="1" applyFill="1" applyBorder="1" applyAlignment="1" applyProtection="1">
      <alignment vertical="top" wrapText="1"/>
      <protection locked="0"/>
    </xf>
    <xf numFmtId="0" fontId="17" fillId="0" borderId="21" xfId="51" applyFont="1" applyFill="1" applyBorder="1" applyAlignment="1" applyProtection="1">
      <alignment vertical="top" wrapText="1"/>
      <protection locked="0"/>
    </xf>
    <xf numFmtId="0" fontId="2" fillId="0" borderId="13" xfId="51" applyFont="1" applyFill="1" applyBorder="1" applyAlignment="1" applyProtection="1">
      <alignment horizontal="center" vertical="center" wrapText="1" readingOrder="1"/>
      <protection locked="0"/>
    </xf>
    <xf numFmtId="0" fontId="17" fillId="0" borderId="22" xfId="51" applyFont="1" applyFill="1" applyBorder="1" applyAlignment="1" applyProtection="1">
      <alignment vertical="top" wrapText="1"/>
      <protection locked="0"/>
    </xf>
    <xf numFmtId="0" fontId="17" fillId="0" borderId="23" xfId="51" applyFont="1" applyFill="1" applyBorder="1" applyAlignment="1" applyProtection="1">
      <alignment vertical="top" wrapText="1"/>
      <protection locked="0"/>
    </xf>
    <xf numFmtId="0" fontId="17" fillId="0" borderId="24" xfId="51" applyFont="1" applyFill="1" applyBorder="1" applyAlignment="1" applyProtection="1">
      <alignment vertical="top" wrapText="1"/>
      <protection locked="0"/>
    </xf>
    <xf numFmtId="0" fontId="2" fillId="0" borderId="4" xfId="51" applyFont="1" applyFill="1" applyBorder="1" applyAlignment="1" applyProtection="1">
      <alignment horizontal="center" vertical="center" wrapText="1" readingOrder="1"/>
      <protection locked="0"/>
    </xf>
    <xf numFmtId="0" fontId="17" fillId="0" borderId="25" xfId="51" applyFont="1" applyFill="1" applyBorder="1" applyAlignment="1" applyProtection="1">
      <alignment vertical="top" wrapText="1"/>
      <protection locked="0"/>
    </xf>
    <xf numFmtId="0" fontId="17" fillId="0" borderId="26" xfId="51" applyFont="1" applyFill="1" applyBorder="1" applyAlignment="1" applyProtection="1">
      <alignment vertical="top" wrapText="1"/>
      <protection locked="0"/>
    </xf>
    <xf numFmtId="0" fontId="17" fillId="0" borderId="27" xfId="51" applyFont="1" applyFill="1" applyBorder="1" applyAlignment="1" applyProtection="1">
      <alignment vertical="top" wrapText="1"/>
      <protection locked="0"/>
    </xf>
    <xf numFmtId="0" fontId="2" fillId="0" borderId="28" xfId="51" applyFont="1" applyFill="1" applyBorder="1" applyAlignment="1" applyProtection="1">
      <alignment horizontal="center" vertical="center" wrapText="1" readingOrder="1"/>
      <protection locked="0"/>
    </xf>
    <xf numFmtId="0" fontId="2" fillId="0" borderId="29" xfId="51" applyFont="1" applyFill="1" applyBorder="1" applyAlignment="1" applyProtection="1">
      <alignment horizontal="center" vertical="center" wrapText="1" readingOrder="1"/>
      <protection locked="0"/>
    </xf>
    <xf numFmtId="0" fontId="2" fillId="0" borderId="6" xfId="51" applyFont="1" applyFill="1" applyBorder="1" applyAlignment="1" applyProtection="1">
      <alignment horizontal="center" vertical="center" wrapText="1" readingOrder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51" applyFont="1" applyFill="1" applyBorder="1" applyAlignment="1" applyProtection="1">
      <alignment horizontal="center" vertical="top" wrapText="1" readingOrder="1"/>
      <protection locked="0"/>
    </xf>
    <xf numFmtId="0" fontId="2" fillId="0" borderId="1" xfId="51" applyFont="1" applyFill="1" applyBorder="1" applyAlignment="1" applyProtection="1">
      <alignment horizontal="center" vertical="center" wrapText="1" readingOrder="1"/>
      <protection locked="0"/>
    </xf>
    <xf numFmtId="176" fontId="2" fillId="0" borderId="1" xfId="51" applyNumberFormat="1" applyFont="1" applyFill="1" applyBorder="1" applyAlignment="1" applyProtection="1">
      <alignment horizontal="right" vertical="center" wrapText="1" readingOrder="1"/>
      <protection locked="0"/>
    </xf>
    <xf numFmtId="0" fontId="7" fillId="3" borderId="1" xfId="0" applyFont="1" applyFill="1" applyBorder="1"/>
    <xf numFmtId="176" fontId="2" fillId="3" borderId="1" xfId="51" applyNumberFormat="1" applyFont="1" applyFill="1" applyBorder="1" applyAlignment="1" applyProtection="1">
      <alignment horizontal="right" vertical="center" wrapText="1" readingOrder="1"/>
      <protection locked="0"/>
    </xf>
    <xf numFmtId="0" fontId="7" fillId="0" borderId="1" xfId="0" applyFont="1" applyBorder="1"/>
    <xf numFmtId="0" fontId="17" fillId="0" borderId="29" xfId="51" applyFont="1" applyFill="1" applyBorder="1" applyAlignment="1" applyProtection="1">
      <alignment vertical="top" wrapText="1"/>
      <protection locked="0"/>
    </xf>
    <xf numFmtId="0" fontId="2" fillId="0" borderId="22" xfId="51" applyFont="1" applyFill="1" applyBorder="1" applyAlignment="1" applyProtection="1">
      <alignment horizontal="center" vertical="center" wrapText="1" readingOrder="1"/>
      <protection locked="0"/>
    </xf>
    <xf numFmtId="0" fontId="2" fillId="0" borderId="21" xfId="51" applyFont="1" applyFill="1" applyBorder="1" applyAlignment="1" applyProtection="1">
      <alignment horizontal="center" vertical="center" wrapText="1" readingOrder="1"/>
      <protection locked="0"/>
    </xf>
    <xf numFmtId="0" fontId="2" fillId="0" borderId="27" xfId="51" applyFont="1" applyFill="1" applyBorder="1" applyAlignment="1" applyProtection="1">
      <alignment horizontal="center" vertical="center" wrapText="1" readingOrder="1"/>
      <protection locked="0"/>
    </xf>
    <xf numFmtId="0" fontId="2" fillId="0" borderId="30" xfId="51" applyFont="1" applyFill="1" applyBorder="1" applyAlignment="1" applyProtection="1">
      <alignment horizontal="center" vertical="center" wrapText="1" readingOrder="1"/>
      <protection locked="0"/>
    </xf>
    <xf numFmtId="0" fontId="2" fillId="0" borderId="25" xfId="51" applyFont="1" applyFill="1" applyBorder="1" applyAlignment="1" applyProtection="1">
      <alignment horizontal="center" vertical="center" wrapText="1" readingOrder="1"/>
      <protection locked="0"/>
    </xf>
    <xf numFmtId="0" fontId="2" fillId="0" borderId="0" xfId="51" applyFont="1" applyFill="1" applyBorder="1" applyAlignment="1" applyProtection="1">
      <alignment horizontal="right" vertical="center" wrapText="1" readingOrder="1"/>
      <protection locked="0"/>
    </xf>
    <xf numFmtId="0" fontId="2" fillId="0" borderId="0" xfId="0" applyNumberFormat="1" applyFont="1" applyFill="1" applyBorder="1" applyAlignment="1" applyProtection="1">
      <alignment vertical="center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4" fillId="0" borderId="1" xfId="53" applyNumberFormat="1" applyFont="1" applyFill="1" applyBorder="1" applyAlignment="1" applyProtection="1">
      <alignment horizontal="center" vertical="center"/>
    </xf>
    <xf numFmtId="0" fontId="4" fillId="0" borderId="1" xfId="53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vertical="center"/>
    </xf>
    <xf numFmtId="176" fontId="4" fillId="0" borderId="1" xfId="0" applyNumberFormat="1" applyFont="1" applyFill="1" applyBorder="1" applyAlignment="1" applyProtection="1">
      <alignment horizontal="right" vertical="center"/>
    </xf>
    <xf numFmtId="0" fontId="6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right" vertical="center"/>
    </xf>
    <xf numFmtId="177" fontId="14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vertical="center"/>
    </xf>
    <xf numFmtId="177" fontId="2" fillId="0" borderId="1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Alignment="1">
      <alignment vertical="center" wrapText="1"/>
    </xf>
    <xf numFmtId="0" fontId="19" fillId="0" borderId="1" xfId="53" applyNumberFormat="1" applyFont="1" applyFill="1" applyBorder="1" applyAlignment="1" applyProtection="1">
      <alignment vertical="center"/>
    </xf>
    <xf numFmtId="0" fontId="2" fillId="0" borderId="1" xfId="53" applyNumberFormat="1" applyFont="1" applyFill="1" applyBorder="1" applyAlignment="1" applyProtection="1">
      <alignment vertical="center"/>
    </xf>
    <xf numFmtId="0" fontId="19" fillId="0" borderId="1" xfId="0" applyNumberFormat="1" applyFont="1" applyFill="1" applyBorder="1" applyAlignment="1" applyProtection="1">
      <alignment vertical="center"/>
    </xf>
    <xf numFmtId="176" fontId="2" fillId="0" borderId="7" xfId="0" applyNumberFormat="1" applyFont="1" applyFill="1" applyBorder="1" applyAlignment="1" applyProtection="1">
      <alignment horizontal="right" vertical="center"/>
    </xf>
    <xf numFmtId="0" fontId="2" fillId="0" borderId="7" xfId="0" applyNumberFormat="1" applyFont="1" applyFill="1" applyBorder="1" applyAlignment="1" applyProtection="1">
      <alignment horizontal="right"/>
    </xf>
    <xf numFmtId="0" fontId="1" fillId="0" borderId="1" xfId="0" applyFont="1" applyFill="1" applyBorder="1" applyAlignment="1">
      <alignment vertical="center"/>
    </xf>
    <xf numFmtId="0" fontId="14" fillId="0" borderId="6" xfId="0" applyNumberFormat="1" applyFont="1" applyFill="1" applyBorder="1" applyAlignment="1" applyProtection="1">
      <alignment horizontal="center" vertical="center"/>
    </xf>
    <xf numFmtId="177" fontId="14" fillId="0" borderId="25" xfId="0" applyNumberFormat="1" applyFont="1" applyFill="1" applyBorder="1" applyAlignment="1" applyProtection="1">
      <alignment horizontal="right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6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5" xfId="53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1"/>
  <sheetViews>
    <sheetView showGridLines="0" workbookViewId="0">
      <selection activeCell="A3" sqref="A3"/>
    </sheetView>
  </sheetViews>
  <sheetFormatPr defaultColWidth="8" defaultRowHeight="14.25" customHeight="1" outlineLevelCol="3"/>
  <cols>
    <col min="1" max="1" width="35.75" style="1" customWidth="1"/>
    <col min="2" max="2" width="37.75" style="1" customWidth="1"/>
    <col min="3" max="3" width="35.375" style="1" customWidth="1"/>
    <col min="4" max="4" width="40.375" style="1" customWidth="1"/>
    <col min="5" max="16384" width="8" style="1"/>
  </cols>
  <sheetData>
    <row r="1" ht="13.5" spans="1:3">
      <c r="A1" s="2"/>
      <c r="B1" s="2"/>
      <c r="C1" s="2"/>
    </row>
    <row r="2" ht="20.25" spans="1:4">
      <c r="A2" s="3" t="s">
        <v>0</v>
      </c>
      <c r="B2" s="3"/>
      <c r="C2" s="3"/>
      <c r="D2" s="3"/>
    </row>
    <row r="3" ht="19.5" customHeight="1" spans="1:4">
      <c r="A3" s="4" t="s">
        <v>1</v>
      </c>
      <c r="B3" s="136"/>
      <c r="C3" s="136"/>
      <c r="D3" s="27" t="s">
        <v>2</v>
      </c>
    </row>
    <row r="4" ht="19.5" customHeight="1" spans="1:4">
      <c r="A4" s="137" t="s">
        <v>3</v>
      </c>
      <c r="B4" s="137"/>
      <c r="C4" s="137" t="s">
        <v>4</v>
      </c>
      <c r="D4" s="137"/>
    </row>
    <row r="5" ht="19.5" customHeight="1" spans="1:4">
      <c r="A5" s="137" t="s">
        <v>5</v>
      </c>
      <c r="B5" s="137" t="s">
        <v>6</v>
      </c>
      <c r="C5" s="137" t="s">
        <v>7</v>
      </c>
      <c r="D5" s="137" t="s">
        <v>6</v>
      </c>
    </row>
    <row r="6" ht="19.5" customHeight="1" spans="1:4">
      <c r="A6" s="137"/>
      <c r="B6" s="137"/>
      <c r="C6" s="137"/>
      <c r="D6" s="137"/>
    </row>
    <row r="7" ht="17.25" customHeight="1" spans="1:4">
      <c r="A7" s="151" t="s">
        <v>8</v>
      </c>
      <c r="B7" s="19">
        <v>3022.76</v>
      </c>
      <c r="C7" s="145" t="s">
        <v>9</v>
      </c>
      <c r="D7" s="19">
        <v>590.89</v>
      </c>
    </row>
    <row r="8" ht="17.25" customHeight="1" spans="1:4">
      <c r="A8" s="146" t="s">
        <v>10</v>
      </c>
      <c r="B8" s="19"/>
      <c r="C8" s="145" t="s">
        <v>11</v>
      </c>
      <c r="D8" s="19"/>
    </row>
    <row r="9" ht="17.25" customHeight="1" spans="1:4">
      <c r="A9" s="146" t="s">
        <v>12</v>
      </c>
      <c r="B9" s="19"/>
      <c r="C9" s="145" t="s">
        <v>13</v>
      </c>
      <c r="D9" s="19"/>
    </row>
    <row r="10" ht="17.25" customHeight="1" spans="1:4">
      <c r="A10" s="146" t="s">
        <v>14</v>
      </c>
      <c r="B10" s="19"/>
      <c r="C10" s="145" t="s">
        <v>15</v>
      </c>
      <c r="D10" s="19">
        <v>3.6</v>
      </c>
    </row>
    <row r="11" ht="17.25" customHeight="1" spans="1:4">
      <c r="A11" s="146" t="s">
        <v>16</v>
      </c>
      <c r="B11" s="19"/>
      <c r="C11" s="145" t="s">
        <v>17</v>
      </c>
      <c r="D11" s="19"/>
    </row>
    <row r="12" ht="17.25" customHeight="1" spans="1:4">
      <c r="A12" s="146" t="s">
        <v>18</v>
      </c>
      <c r="B12" s="19"/>
      <c r="C12" s="145" t="s">
        <v>19</v>
      </c>
      <c r="D12" s="19"/>
    </row>
    <row r="13" ht="17.25" customHeight="1" spans="1:4">
      <c r="A13" s="146" t="s">
        <v>20</v>
      </c>
      <c r="B13" s="19">
        <v>338.66</v>
      </c>
      <c r="C13" s="145" t="s">
        <v>21</v>
      </c>
      <c r="D13" s="19">
        <v>142.34</v>
      </c>
    </row>
    <row r="14" ht="17.25" customHeight="1" spans="1:4">
      <c r="A14" s="25"/>
      <c r="B14" s="19"/>
      <c r="C14" s="145" t="s">
        <v>22</v>
      </c>
      <c r="D14" s="19">
        <v>444.77</v>
      </c>
    </row>
    <row r="15" ht="17.25" customHeight="1" spans="1:4">
      <c r="A15" s="25"/>
      <c r="B15" s="19"/>
      <c r="C15" s="145" t="s">
        <v>23</v>
      </c>
      <c r="D15" s="19">
        <v>79.09</v>
      </c>
    </row>
    <row r="16" ht="17.25" customHeight="1" spans="1:4">
      <c r="A16" s="25"/>
      <c r="B16" s="19"/>
      <c r="C16" s="145" t="s">
        <v>24</v>
      </c>
      <c r="D16" s="19">
        <v>189.22</v>
      </c>
    </row>
    <row r="17" ht="17.25" customHeight="1" spans="1:4">
      <c r="A17" s="25"/>
      <c r="B17" s="152"/>
      <c r="C17" s="145" t="s">
        <v>25</v>
      </c>
      <c r="D17" s="19">
        <v>129.88</v>
      </c>
    </row>
    <row r="18" ht="17.25" customHeight="1" spans="1:4">
      <c r="A18" s="25"/>
      <c r="B18" s="153"/>
      <c r="C18" s="145" t="s">
        <v>26</v>
      </c>
      <c r="D18" s="19">
        <v>912.49</v>
      </c>
    </row>
    <row r="19" ht="17.25" customHeight="1" spans="1:4">
      <c r="A19" s="25"/>
      <c r="B19" s="153"/>
      <c r="C19" s="145" t="s">
        <v>27</v>
      </c>
      <c r="D19" s="19">
        <v>1.72</v>
      </c>
    </row>
    <row r="20" ht="17.25" customHeight="1" spans="1:4">
      <c r="A20" s="25"/>
      <c r="B20" s="153"/>
      <c r="C20" s="146" t="s">
        <v>28</v>
      </c>
      <c r="D20" s="19"/>
    </row>
    <row r="21" ht="17.25" customHeight="1" spans="1:4">
      <c r="A21" s="154"/>
      <c r="B21" s="153"/>
      <c r="C21" s="146" t="s">
        <v>29</v>
      </c>
      <c r="D21" s="19"/>
    </row>
    <row r="22" ht="17.25" customHeight="1" spans="1:4">
      <c r="A22" s="145"/>
      <c r="B22" s="153"/>
      <c r="C22" s="146" t="s">
        <v>30</v>
      </c>
      <c r="D22" s="19"/>
    </row>
    <row r="23" ht="17.25" customHeight="1" spans="1:4">
      <c r="A23" s="145"/>
      <c r="B23" s="153"/>
      <c r="C23" s="146" t="s">
        <v>31</v>
      </c>
      <c r="D23" s="19"/>
    </row>
    <row r="24" ht="17.25" customHeight="1" spans="1:4">
      <c r="A24" s="145"/>
      <c r="B24" s="153"/>
      <c r="C24" s="146" t="s">
        <v>32</v>
      </c>
      <c r="D24" s="19">
        <v>600.39</v>
      </c>
    </row>
    <row r="25" ht="17.25" customHeight="1" spans="1:4">
      <c r="A25" s="145"/>
      <c r="B25" s="153"/>
      <c r="C25" s="146" t="s">
        <v>33</v>
      </c>
      <c r="D25" s="19">
        <v>105.87</v>
      </c>
    </row>
    <row r="26" ht="17.25" customHeight="1" spans="1:4">
      <c r="A26" s="145"/>
      <c r="B26" s="153"/>
      <c r="C26" s="146" t="s">
        <v>34</v>
      </c>
      <c r="D26" s="19"/>
    </row>
    <row r="27" ht="17.25" customHeight="1" spans="1:4">
      <c r="A27" s="145"/>
      <c r="B27" s="153"/>
      <c r="C27" s="146" t="s">
        <v>35</v>
      </c>
      <c r="D27" s="19">
        <v>111.16</v>
      </c>
    </row>
    <row r="28" ht="17.25" customHeight="1" spans="1:4">
      <c r="A28" s="145"/>
      <c r="B28" s="153"/>
      <c r="C28" s="146" t="s">
        <v>36</v>
      </c>
      <c r="D28" s="19"/>
    </row>
    <row r="29" ht="17.25" customHeight="1" spans="1:4">
      <c r="A29" s="145"/>
      <c r="B29" s="153"/>
      <c r="C29" s="146" t="s">
        <v>37</v>
      </c>
      <c r="D29" s="19">
        <v>50</v>
      </c>
    </row>
    <row r="30" customHeight="1" spans="1:4">
      <c r="A30" s="155" t="s">
        <v>38</v>
      </c>
      <c r="B30" s="156">
        <f>SUM(B7:B29)</f>
        <v>3361.42</v>
      </c>
      <c r="C30" s="64" t="s">
        <v>39</v>
      </c>
      <c r="D30" s="144">
        <f>SUM(D7:D29)</f>
        <v>3361.42</v>
      </c>
    </row>
    <row r="31" ht="29.25" customHeight="1" spans="1:2">
      <c r="A31" s="20"/>
      <c r="B31" s="20"/>
    </row>
  </sheetData>
  <mergeCells count="8">
    <mergeCell ref="A2:D2"/>
    <mergeCell ref="A4:B4"/>
    <mergeCell ref="C4:D4"/>
    <mergeCell ref="A31:B31"/>
    <mergeCell ref="A5:A6"/>
    <mergeCell ref="B5:B6"/>
    <mergeCell ref="C5:C6"/>
    <mergeCell ref="D5:D6"/>
  </mergeCells>
  <pageMargins left="0.590277777777778" right="0.590277777777778" top="0.196527777777778" bottom="0.196527777777778" header="0.196527777777778" footer="0.196527777777778"/>
  <pageSetup paperSize="9" scale="91" orientation="landscape" blackAndWhite="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8"/>
  <sheetViews>
    <sheetView workbookViewId="0">
      <selection activeCell="A3" sqref="A3"/>
    </sheetView>
  </sheetViews>
  <sheetFormatPr defaultColWidth="8" defaultRowHeight="12" outlineLevelRow="7" outlineLevelCol="7"/>
  <cols>
    <col min="1" max="1" width="25.375" style="31"/>
    <col min="2" max="2" width="25.375" style="31" customWidth="1"/>
    <col min="3" max="5" width="20.625" style="31" customWidth="1"/>
    <col min="6" max="6" width="22" style="31" customWidth="1"/>
    <col min="7" max="7" width="16.5" style="31" customWidth="1"/>
    <col min="8" max="8" width="17.625" style="31" customWidth="1"/>
    <col min="9" max="16384" width="8" style="31"/>
  </cols>
  <sheetData>
    <row r="1" customFormat="1" ht="13.5" spans="1:5">
      <c r="A1" s="32"/>
      <c r="B1" s="33"/>
      <c r="C1" s="33"/>
      <c r="D1" s="33"/>
      <c r="E1" s="33"/>
    </row>
    <row r="2" ht="20.25" spans="1:8">
      <c r="A2" s="3" t="s">
        <v>492</v>
      </c>
      <c r="B2" s="3"/>
      <c r="C2" s="3"/>
      <c r="D2" s="3"/>
      <c r="E2" s="3"/>
      <c r="F2" s="3"/>
      <c r="G2" s="3"/>
      <c r="H2" s="3"/>
    </row>
    <row r="3" ht="13.5" spans="1:1">
      <c r="A3" s="4" t="s">
        <v>1</v>
      </c>
    </row>
    <row r="4" ht="44.25" customHeight="1" spans="1:8">
      <c r="A4" s="34" t="s">
        <v>493</v>
      </c>
      <c r="B4" s="34" t="s">
        <v>494</v>
      </c>
      <c r="C4" s="34" t="s">
        <v>495</v>
      </c>
      <c r="D4" s="34" t="s">
        <v>496</v>
      </c>
      <c r="E4" s="34" t="s">
        <v>497</v>
      </c>
      <c r="F4" s="34" t="s">
        <v>498</v>
      </c>
      <c r="G4" s="34" t="s">
        <v>499</v>
      </c>
      <c r="H4" s="34" t="s">
        <v>500</v>
      </c>
    </row>
    <row r="5" ht="14.25" spans="1:8">
      <c r="A5" s="34">
        <v>1</v>
      </c>
      <c r="B5" s="34">
        <v>2</v>
      </c>
      <c r="C5" s="34">
        <v>3</v>
      </c>
      <c r="D5" s="34">
        <v>4</v>
      </c>
      <c r="E5" s="34">
        <v>5</v>
      </c>
      <c r="F5" s="34">
        <v>6</v>
      </c>
      <c r="G5" s="34">
        <v>7</v>
      </c>
      <c r="H5" s="34">
        <v>8</v>
      </c>
    </row>
    <row r="6" ht="33" customHeight="1" spans="1:8">
      <c r="A6" s="35" t="s">
        <v>501</v>
      </c>
      <c r="B6" s="35"/>
      <c r="C6" s="35"/>
      <c r="D6" s="35"/>
      <c r="E6" s="34"/>
      <c r="F6" s="34"/>
      <c r="G6" s="34"/>
      <c r="H6" s="34"/>
    </row>
    <row r="7" ht="24" customHeight="1" spans="1:8">
      <c r="A7" s="36" t="s">
        <v>502</v>
      </c>
      <c r="B7" s="36"/>
      <c r="C7" s="36"/>
      <c r="D7" s="36"/>
      <c r="E7" s="34"/>
      <c r="F7" s="34"/>
      <c r="G7" s="34"/>
      <c r="H7" s="34"/>
    </row>
    <row r="8" ht="24" customHeight="1" spans="1:8">
      <c r="A8" s="36" t="s">
        <v>503</v>
      </c>
      <c r="B8" s="36"/>
      <c r="C8" s="36"/>
      <c r="D8" s="36"/>
      <c r="E8" s="34"/>
      <c r="F8" s="34"/>
      <c r="G8" s="34"/>
      <c r="H8" s="34"/>
    </row>
  </sheetData>
  <mergeCells count="1">
    <mergeCell ref="A2:H2"/>
  </mergeCells>
  <pageMargins left="0.751388888888889" right="0.751388888888889" top="1" bottom="1" header="0.511805555555556" footer="0.511805555555556"/>
  <pageSetup paperSize="9" scale="78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8"/>
  <sheetViews>
    <sheetView workbookViewId="0">
      <selection activeCell="B14" sqref="B14"/>
    </sheetView>
  </sheetViews>
  <sheetFormatPr defaultColWidth="8" defaultRowHeight="12" outlineLevelRow="7" outlineLevelCol="7"/>
  <cols>
    <col min="1" max="1" width="25.375" style="31"/>
    <col min="2" max="2" width="25.375" style="31" customWidth="1"/>
    <col min="3" max="5" width="20.625" style="31" customWidth="1"/>
    <col min="6" max="6" width="22" style="31" customWidth="1"/>
    <col min="7" max="7" width="16.5" style="31" customWidth="1"/>
    <col min="8" max="8" width="17.625" style="31" customWidth="1"/>
    <col min="9" max="16384" width="8" style="31"/>
  </cols>
  <sheetData>
    <row r="1" customFormat="1" ht="13.5" spans="1:5">
      <c r="A1" s="32"/>
      <c r="B1" s="33"/>
      <c r="C1" s="33"/>
      <c r="D1" s="33"/>
      <c r="E1" s="33"/>
    </row>
    <row r="2" ht="20.25" spans="1:8">
      <c r="A2" s="3" t="s">
        <v>504</v>
      </c>
      <c r="B2" s="3"/>
      <c r="C2" s="3"/>
      <c r="D2" s="3"/>
      <c r="E2" s="3"/>
      <c r="F2" s="3"/>
      <c r="G2" s="3"/>
      <c r="H2" s="3"/>
    </row>
    <row r="3" ht="13.5" spans="1:1">
      <c r="A3" s="4" t="s">
        <v>1</v>
      </c>
    </row>
    <row r="4" ht="44.25" customHeight="1" spans="1:8">
      <c r="A4" s="34" t="s">
        <v>493</v>
      </c>
      <c r="B4" s="34" t="s">
        <v>494</v>
      </c>
      <c r="C4" s="34" t="s">
        <v>495</v>
      </c>
      <c r="D4" s="34" t="s">
        <v>496</v>
      </c>
      <c r="E4" s="34" t="s">
        <v>497</v>
      </c>
      <c r="F4" s="34" t="s">
        <v>498</v>
      </c>
      <c r="G4" s="34" t="s">
        <v>499</v>
      </c>
      <c r="H4" s="34" t="s">
        <v>500</v>
      </c>
    </row>
    <row r="5" ht="14.25" spans="1:8">
      <c r="A5" s="34">
        <v>1</v>
      </c>
      <c r="B5" s="34">
        <v>2</v>
      </c>
      <c r="C5" s="34">
        <v>3</v>
      </c>
      <c r="D5" s="34">
        <v>4</v>
      </c>
      <c r="E5" s="34">
        <v>5</v>
      </c>
      <c r="F5" s="34">
        <v>6</v>
      </c>
      <c r="G5" s="34">
        <v>7</v>
      </c>
      <c r="H5" s="34">
        <v>8</v>
      </c>
    </row>
    <row r="6" ht="33" customHeight="1" spans="1:8">
      <c r="A6" s="35" t="s">
        <v>501</v>
      </c>
      <c r="B6" s="35"/>
      <c r="C6" s="35"/>
      <c r="D6" s="35"/>
      <c r="E6" s="34"/>
      <c r="F6" s="34"/>
      <c r="G6" s="34"/>
      <c r="H6" s="34"/>
    </row>
    <row r="7" ht="24" customHeight="1" spans="1:8">
      <c r="A7" s="36" t="s">
        <v>502</v>
      </c>
      <c r="B7" s="36"/>
      <c r="C7" s="36"/>
      <c r="D7" s="36"/>
      <c r="E7" s="34"/>
      <c r="F7" s="34"/>
      <c r="G7" s="34"/>
      <c r="H7" s="34"/>
    </row>
    <row r="8" ht="24" customHeight="1" spans="1:8">
      <c r="A8" s="36" t="s">
        <v>503</v>
      </c>
      <c r="B8" s="36"/>
      <c r="C8" s="36"/>
      <c r="D8" s="36"/>
      <c r="E8" s="34"/>
      <c r="F8" s="34"/>
      <c r="G8" s="34"/>
      <c r="H8" s="34"/>
    </row>
  </sheetData>
  <mergeCells count="1">
    <mergeCell ref="A2:H2"/>
  </mergeCells>
  <pageMargins left="0.751388888888889" right="0.751388888888889" top="1" bottom="1" header="0.511805555555556" footer="0.511805555555556"/>
  <pageSetup paperSize="9" scale="78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8"/>
  <sheetViews>
    <sheetView workbookViewId="0">
      <selection activeCell="B20" sqref="B20"/>
    </sheetView>
  </sheetViews>
  <sheetFormatPr defaultColWidth="8" defaultRowHeight="12" outlineLevelRow="7" outlineLevelCol="7"/>
  <cols>
    <col min="1" max="1" width="25.375" style="31"/>
    <col min="2" max="2" width="25.375" style="31" customWidth="1"/>
    <col min="3" max="5" width="20.625" style="31" customWidth="1"/>
    <col min="6" max="6" width="22" style="31" customWidth="1"/>
    <col min="7" max="7" width="16.5" style="31" customWidth="1"/>
    <col min="8" max="8" width="17.625" style="31" customWidth="1"/>
    <col min="9" max="16384" width="8" style="31"/>
  </cols>
  <sheetData>
    <row r="1" customFormat="1" ht="13.5" spans="1:5">
      <c r="A1" s="32"/>
      <c r="B1" s="33"/>
      <c r="C1" s="33"/>
      <c r="D1" s="33"/>
      <c r="E1" s="33"/>
    </row>
    <row r="2" ht="20.25" spans="1:8">
      <c r="A2" s="3" t="s">
        <v>505</v>
      </c>
      <c r="B2" s="3"/>
      <c r="C2" s="3"/>
      <c r="D2" s="3"/>
      <c r="E2" s="3"/>
      <c r="F2" s="3"/>
      <c r="G2" s="3"/>
      <c r="H2" s="3"/>
    </row>
    <row r="3" ht="13.5" spans="1:1">
      <c r="A3" s="4" t="s">
        <v>1</v>
      </c>
    </row>
    <row r="4" ht="44.25" customHeight="1" spans="1:8">
      <c r="A4" s="34" t="s">
        <v>493</v>
      </c>
      <c r="B4" s="34" t="s">
        <v>494</v>
      </c>
      <c r="C4" s="34" t="s">
        <v>495</v>
      </c>
      <c r="D4" s="34" t="s">
        <v>496</v>
      </c>
      <c r="E4" s="34" t="s">
        <v>497</v>
      </c>
      <c r="F4" s="34" t="s">
        <v>498</v>
      </c>
      <c r="G4" s="34" t="s">
        <v>499</v>
      </c>
      <c r="H4" s="34" t="s">
        <v>500</v>
      </c>
    </row>
    <row r="5" ht="21" customHeight="1" spans="1:8">
      <c r="A5" s="34">
        <v>1</v>
      </c>
      <c r="B5" s="34">
        <v>2</v>
      </c>
      <c r="C5" s="34">
        <v>3</v>
      </c>
      <c r="D5" s="34">
        <v>4</v>
      </c>
      <c r="E5" s="34">
        <v>5</v>
      </c>
      <c r="F5" s="34">
        <v>6</v>
      </c>
      <c r="G5" s="34">
        <v>7</v>
      </c>
      <c r="H5" s="34">
        <v>8</v>
      </c>
    </row>
    <row r="6" ht="33" customHeight="1" spans="1:8">
      <c r="A6" s="35" t="s">
        <v>501</v>
      </c>
      <c r="B6" s="35"/>
      <c r="C6" s="35"/>
      <c r="D6" s="35"/>
      <c r="E6" s="34"/>
      <c r="F6" s="34"/>
      <c r="G6" s="34"/>
      <c r="H6" s="34"/>
    </row>
    <row r="7" ht="24" customHeight="1" spans="1:8">
      <c r="A7" s="36" t="s">
        <v>506</v>
      </c>
      <c r="B7" s="36"/>
      <c r="C7" s="36"/>
      <c r="D7" s="36"/>
      <c r="E7" s="34"/>
      <c r="F7" s="34"/>
      <c r="G7" s="34"/>
      <c r="H7" s="34"/>
    </row>
    <row r="8" ht="24" customHeight="1" spans="1:8">
      <c r="A8" s="36" t="s">
        <v>507</v>
      </c>
      <c r="B8" s="36"/>
      <c r="C8" s="36"/>
      <c r="D8" s="36"/>
      <c r="E8" s="34"/>
      <c r="F8" s="34"/>
      <c r="G8" s="34"/>
      <c r="H8" s="34"/>
    </row>
  </sheetData>
  <mergeCells count="1">
    <mergeCell ref="A2:H2"/>
  </mergeCells>
  <pageMargins left="0.751388888888889" right="0.751388888888889" top="1" bottom="1" header="0.511805555555556" footer="0.511805555555556"/>
  <pageSetup paperSize="9" scale="78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V15"/>
  <sheetViews>
    <sheetView showZeros="0" workbookViewId="0">
      <selection activeCell="B17" sqref="B17"/>
    </sheetView>
  </sheetViews>
  <sheetFormatPr defaultColWidth="8" defaultRowHeight="14.25" customHeight="1"/>
  <cols>
    <col min="1" max="1" width="22.125" style="1" customWidth="1"/>
    <col min="2" max="2" width="21.125" style="1" customWidth="1"/>
    <col min="3" max="3" width="22.125" style="1" customWidth="1"/>
    <col min="4" max="4" width="7.625" style="1" customWidth="1"/>
    <col min="5" max="5" width="9" style="1"/>
    <col min="6" max="6" width="9" style="1" customWidth="1"/>
    <col min="7" max="7" width="10.25" style="1" customWidth="1"/>
    <col min="8" max="8" width="10.5" style="1" customWidth="1"/>
    <col min="9" max="13" width="8.75" style="1" customWidth="1"/>
    <col min="14" max="15" width="10.625" style="1" customWidth="1"/>
    <col min="16" max="18" width="8.75" style="1" customWidth="1"/>
    <col min="19" max="20" width="8" style="1"/>
    <col min="21" max="21" width="11.125" style="1" customWidth="1"/>
    <col min="22" max="22" width="9.125" style="1" customWidth="1"/>
    <col min="23" max="16384" width="8" style="1"/>
  </cols>
  <sheetData>
    <row r="1" ht="13.5" customHeight="1" spans="1:2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V1" s="26"/>
    </row>
    <row r="2" ht="27.75" customHeight="1" spans="1:22">
      <c r="A2" s="3" t="s">
        <v>508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ht="15" customHeight="1" spans="1:22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V3" s="27" t="s">
        <v>41</v>
      </c>
    </row>
    <row r="4" ht="15.75" customHeight="1" spans="1:22">
      <c r="A4" s="6" t="s">
        <v>509</v>
      </c>
      <c r="B4" s="7" t="s">
        <v>510</v>
      </c>
      <c r="C4" s="7" t="s">
        <v>511</v>
      </c>
      <c r="D4" s="7" t="s">
        <v>512</v>
      </c>
      <c r="E4" s="7" t="s">
        <v>513</v>
      </c>
      <c r="F4" s="7" t="s">
        <v>514</v>
      </c>
      <c r="G4" s="6" t="s">
        <v>515</v>
      </c>
      <c r="H4" s="8" t="s">
        <v>235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ht="17.25" customHeight="1" spans="1:22">
      <c r="A5" s="6"/>
      <c r="B5" s="9"/>
      <c r="C5" s="9"/>
      <c r="D5" s="9"/>
      <c r="E5" s="9"/>
      <c r="F5" s="9"/>
      <c r="G5" s="6"/>
      <c r="H5" s="10" t="s">
        <v>98</v>
      </c>
      <c r="I5" s="21" t="s">
        <v>239</v>
      </c>
      <c r="J5" s="22"/>
      <c r="K5" s="22"/>
      <c r="L5" s="22"/>
      <c r="M5" s="22"/>
      <c r="N5" s="22"/>
      <c r="O5" s="22"/>
      <c r="P5" s="23"/>
      <c r="Q5" s="24" t="s">
        <v>516</v>
      </c>
      <c r="R5" s="6" t="s">
        <v>517</v>
      </c>
      <c r="S5" s="28" t="s">
        <v>238</v>
      </c>
      <c r="T5" s="28"/>
      <c r="U5" s="28"/>
      <c r="V5" s="28"/>
    </row>
    <row r="6" ht="54" spans="1:22">
      <c r="A6" s="6"/>
      <c r="B6" s="11"/>
      <c r="C6" s="11"/>
      <c r="D6" s="11"/>
      <c r="E6" s="11"/>
      <c r="F6" s="11"/>
      <c r="G6" s="6"/>
      <c r="H6" s="12"/>
      <c r="I6" s="24" t="s">
        <v>102</v>
      </c>
      <c r="J6" s="24" t="s">
        <v>242</v>
      </c>
      <c r="K6" s="24" t="s">
        <v>243</v>
      </c>
      <c r="L6" s="24" t="s">
        <v>244</v>
      </c>
      <c r="M6" s="24" t="s">
        <v>245</v>
      </c>
      <c r="N6" s="6" t="s">
        <v>246</v>
      </c>
      <c r="O6" s="6" t="s">
        <v>247</v>
      </c>
      <c r="P6" s="6" t="s">
        <v>248</v>
      </c>
      <c r="Q6" s="29"/>
      <c r="R6" s="6"/>
      <c r="S6" s="30" t="s">
        <v>102</v>
      </c>
      <c r="T6" s="30" t="s">
        <v>249</v>
      </c>
      <c r="U6" s="30" t="s">
        <v>250</v>
      </c>
      <c r="V6" s="30" t="s">
        <v>251</v>
      </c>
    </row>
    <row r="7" ht="15" customHeight="1" spans="1:22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  <c r="N7" s="8">
        <v>14</v>
      </c>
      <c r="O7" s="8">
        <v>15</v>
      </c>
      <c r="P7" s="8">
        <v>16</v>
      </c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</row>
    <row r="8" s="1" customFormat="1" ht="28" customHeight="1" spans="1:22">
      <c r="A8" s="13" t="s">
        <v>98</v>
      </c>
      <c r="B8" s="14"/>
      <c r="C8" s="14"/>
      <c r="D8" s="15"/>
      <c r="E8" s="16">
        <f>SUM(E9:E13)</f>
        <v>14</v>
      </c>
      <c r="F8" s="17"/>
      <c r="G8" s="17"/>
      <c r="H8" s="18">
        <f>SUM(H9:H13)</f>
        <v>14</v>
      </c>
      <c r="I8" s="18">
        <f t="shared" ref="I8:V8" si="0">SUM(I9:I13)</f>
        <v>14</v>
      </c>
      <c r="J8" s="18">
        <f t="shared" si="0"/>
        <v>14</v>
      </c>
      <c r="K8" s="18">
        <f t="shared" si="0"/>
        <v>0</v>
      </c>
      <c r="L8" s="18">
        <f t="shared" si="0"/>
        <v>0</v>
      </c>
      <c r="M8" s="18">
        <f t="shared" si="0"/>
        <v>0</v>
      </c>
      <c r="N8" s="18">
        <f t="shared" si="0"/>
        <v>0</v>
      </c>
      <c r="O8" s="18">
        <f t="shared" si="0"/>
        <v>0</v>
      </c>
      <c r="P8" s="18">
        <f t="shared" si="0"/>
        <v>0</v>
      </c>
      <c r="Q8" s="18">
        <f t="shared" si="0"/>
        <v>0</v>
      </c>
      <c r="R8" s="18">
        <f t="shared" si="0"/>
        <v>0</v>
      </c>
      <c r="S8" s="18">
        <f t="shared" si="0"/>
        <v>0</v>
      </c>
      <c r="T8" s="18">
        <f t="shared" si="0"/>
        <v>0</v>
      </c>
      <c r="U8" s="18">
        <f t="shared" si="0"/>
        <v>0</v>
      </c>
      <c r="V8" s="18">
        <f t="shared" si="0"/>
        <v>0</v>
      </c>
    </row>
    <row r="9" ht="28" customHeight="1" spans="1:22">
      <c r="A9" s="17" t="s">
        <v>518</v>
      </c>
      <c r="B9" s="17" t="s">
        <v>518</v>
      </c>
      <c r="C9" s="17" t="s">
        <v>518</v>
      </c>
      <c r="D9" s="17" t="s">
        <v>519</v>
      </c>
      <c r="E9" s="16">
        <v>5</v>
      </c>
      <c r="F9" s="17"/>
      <c r="G9" s="17" t="s">
        <v>92</v>
      </c>
      <c r="H9" s="19">
        <f>I9+Q9+R9+S9</f>
        <v>3</v>
      </c>
      <c r="I9" s="19">
        <f>SUM(J9:P9)</f>
        <v>3</v>
      </c>
      <c r="J9" s="19">
        <v>3</v>
      </c>
      <c r="K9" s="19"/>
      <c r="L9" s="19"/>
      <c r="M9" s="19"/>
      <c r="N9" s="19"/>
      <c r="O9" s="19"/>
      <c r="P9" s="19"/>
      <c r="Q9" s="19"/>
      <c r="R9" s="19"/>
      <c r="S9" s="18"/>
      <c r="T9" s="18"/>
      <c r="U9" s="18"/>
      <c r="V9" s="18"/>
    </row>
    <row r="10" ht="28" customHeight="1" spans="1:22">
      <c r="A10" s="17" t="s">
        <v>520</v>
      </c>
      <c r="B10" s="17" t="s">
        <v>520</v>
      </c>
      <c r="C10" s="17" t="s">
        <v>520</v>
      </c>
      <c r="D10" s="17" t="s">
        <v>521</v>
      </c>
      <c r="E10" s="16">
        <v>1</v>
      </c>
      <c r="F10" s="17"/>
      <c r="G10" s="17" t="s">
        <v>92</v>
      </c>
      <c r="H10" s="19">
        <f>I10+Q10+R10+S10</f>
        <v>0.5</v>
      </c>
      <c r="I10" s="19">
        <f>SUM(J10:P10)</f>
        <v>0.5</v>
      </c>
      <c r="J10" s="18">
        <v>0.5</v>
      </c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</row>
    <row r="11" ht="28" customHeight="1" spans="1:22">
      <c r="A11" s="17" t="s">
        <v>522</v>
      </c>
      <c r="B11" s="17" t="s">
        <v>522</v>
      </c>
      <c r="C11" s="17" t="s">
        <v>522</v>
      </c>
      <c r="D11" s="17" t="s">
        <v>523</v>
      </c>
      <c r="E11" s="16">
        <v>2</v>
      </c>
      <c r="F11" s="17"/>
      <c r="G11" s="17" t="s">
        <v>92</v>
      </c>
      <c r="H11" s="19">
        <f>I11+Q11+R11+S11</f>
        <v>1</v>
      </c>
      <c r="I11" s="19">
        <f>SUM(J11:P11)</f>
        <v>1</v>
      </c>
      <c r="J11" s="18">
        <v>1</v>
      </c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</row>
    <row r="12" ht="28" customHeight="1" spans="1:22">
      <c r="A12" s="17" t="s">
        <v>524</v>
      </c>
      <c r="B12" s="17" t="s">
        <v>524</v>
      </c>
      <c r="C12" s="17" t="s">
        <v>524</v>
      </c>
      <c r="D12" s="17" t="s">
        <v>525</v>
      </c>
      <c r="E12" s="16">
        <v>3</v>
      </c>
      <c r="F12" s="17"/>
      <c r="G12" s="17" t="s">
        <v>92</v>
      </c>
      <c r="H12" s="19">
        <f>I12+Q12+R12+S12</f>
        <v>1.5</v>
      </c>
      <c r="I12" s="19">
        <f>SUM(J12:P12)</f>
        <v>1.5</v>
      </c>
      <c r="J12" s="18">
        <v>1.5</v>
      </c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</row>
    <row r="13" ht="28" customHeight="1" spans="1:22">
      <c r="A13" s="17" t="s">
        <v>526</v>
      </c>
      <c r="B13" s="17" t="s">
        <v>526</v>
      </c>
      <c r="C13" s="17" t="s">
        <v>526</v>
      </c>
      <c r="D13" s="17" t="s">
        <v>525</v>
      </c>
      <c r="E13" s="16">
        <v>3</v>
      </c>
      <c r="F13" s="17"/>
      <c r="G13" s="17" t="s">
        <v>92</v>
      </c>
      <c r="H13" s="19">
        <f>I13+Q13+R13+S13</f>
        <v>8</v>
      </c>
      <c r="I13" s="19">
        <f>SUM(J13:P13)</f>
        <v>8</v>
      </c>
      <c r="J13" s="18">
        <v>8</v>
      </c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</row>
    <row r="15" customHeight="1" spans="1:4">
      <c r="A15" s="20"/>
      <c r="B15" s="20"/>
      <c r="C15" s="20"/>
      <c r="D15" s="20"/>
    </row>
  </sheetData>
  <mergeCells count="16">
    <mergeCell ref="A2:V2"/>
    <mergeCell ref="H4:V4"/>
    <mergeCell ref="I5:P5"/>
    <mergeCell ref="S5:V5"/>
    <mergeCell ref="A8:D8"/>
    <mergeCell ref="A15:D15"/>
    <mergeCell ref="A4:A6"/>
    <mergeCell ref="B4:B6"/>
    <mergeCell ref="C4:C6"/>
    <mergeCell ref="D4:D6"/>
    <mergeCell ref="E4:E6"/>
    <mergeCell ref="F4:F6"/>
    <mergeCell ref="G4:G6"/>
    <mergeCell ref="H5:H6"/>
    <mergeCell ref="Q5:Q6"/>
    <mergeCell ref="R5:R6"/>
  </mergeCells>
  <pageMargins left="0.751388888888889" right="0.751388888888889" top="1" bottom="1" header="0.511805555555556" footer="0.511805555555556"/>
  <pageSetup paperSize="9" scale="64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H14"/>
  <sheetViews>
    <sheetView workbookViewId="0">
      <selection activeCell="B3" sqref="B3"/>
    </sheetView>
  </sheetViews>
  <sheetFormatPr defaultColWidth="9" defaultRowHeight="13.5" outlineLevelCol="7"/>
  <cols>
    <col min="1" max="1" width="7.375" customWidth="1"/>
    <col min="2" max="2" width="33.625" customWidth="1"/>
    <col min="3" max="3" width="38.875" customWidth="1"/>
    <col min="4" max="5" width="10.625" customWidth="1"/>
    <col min="6" max="8" width="8.625" customWidth="1"/>
  </cols>
  <sheetData>
    <row r="1" ht="20.1" customHeight="1" spans="2:8">
      <c r="B1" s="51"/>
      <c r="C1" s="51"/>
      <c r="D1" s="51"/>
      <c r="E1" s="51"/>
      <c r="F1" s="51"/>
      <c r="G1" s="51"/>
      <c r="H1" s="51"/>
    </row>
    <row r="2" ht="39.95" customHeight="1" spans="2:8">
      <c r="B2" s="3" t="s">
        <v>40</v>
      </c>
      <c r="C2" s="3"/>
      <c r="D2" s="148"/>
      <c r="E2" s="148"/>
      <c r="F2" s="148"/>
      <c r="G2" s="148"/>
      <c r="H2" s="148"/>
    </row>
    <row r="3" s="1" customFormat="1" ht="39" customHeight="1" spans="2:3">
      <c r="B3" s="4" t="s">
        <v>1</v>
      </c>
      <c r="C3" s="26" t="s">
        <v>41</v>
      </c>
    </row>
    <row r="4" s="1" customFormat="1" ht="27" customHeight="1" spans="2:3">
      <c r="B4" s="8" t="s">
        <v>5</v>
      </c>
      <c r="C4" s="8" t="s">
        <v>42</v>
      </c>
    </row>
    <row r="5" s="1" customFormat="1" ht="27" customHeight="1" spans="2:3">
      <c r="B5" s="8"/>
      <c r="C5" s="8"/>
    </row>
    <row r="6" s="1" customFormat="1" ht="32.1" customHeight="1" spans="2:3">
      <c r="B6" s="149" t="s">
        <v>43</v>
      </c>
      <c r="C6" s="19">
        <v>3022.76</v>
      </c>
    </row>
    <row r="7" s="1" customFormat="1" ht="32.1" customHeight="1" spans="2:3">
      <c r="B7" s="150" t="s">
        <v>44</v>
      </c>
      <c r="C7" s="19"/>
    </row>
    <row r="8" s="1" customFormat="1" ht="32.1" customHeight="1" spans="2:3">
      <c r="B8" s="150" t="s">
        <v>45</v>
      </c>
      <c r="C8" s="19"/>
    </row>
    <row r="9" s="1" customFormat="1" ht="32.1" customHeight="1" spans="2:3">
      <c r="B9" s="150" t="s">
        <v>46</v>
      </c>
      <c r="C9" s="19"/>
    </row>
    <row r="10" s="1" customFormat="1" ht="32.1" customHeight="1" spans="2:3">
      <c r="B10" s="150" t="s">
        <v>47</v>
      </c>
      <c r="C10" s="19"/>
    </row>
    <row r="11" s="1" customFormat="1" ht="32.1" customHeight="1" spans="2:3">
      <c r="B11" s="150" t="s">
        <v>48</v>
      </c>
      <c r="C11" s="19"/>
    </row>
    <row r="12" s="1" customFormat="1" ht="32.1" customHeight="1" spans="2:3">
      <c r="B12" s="150" t="s">
        <v>49</v>
      </c>
      <c r="C12" s="19">
        <v>338.66</v>
      </c>
    </row>
    <row r="13" s="1" customFormat="1" ht="32.1" customHeight="1" spans="2:3">
      <c r="B13" s="25"/>
      <c r="C13" s="19"/>
    </row>
    <row r="14" s="1" customFormat="1" ht="32.1" customHeight="1" spans="2:3">
      <c r="B14" s="64" t="s">
        <v>38</v>
      </c>
      <c r="C14" s="144">
        <f>SUM(C6:C12)</f>
        <v>3361.42</v>
      </c>
    </row>
  </sheetData>
  <mergeCells count="4">
    <mergeCell ref="B1:H1"/>
    <mergeCell ref="B2:C2"/>
    <mergeCell ref="B4:B5"/>
    <mergeCell ref="C4:C5"/>
  </mergeCells>
  <printOptions horizontalCentered="1"/>
  <pageMargins left="0.393055555555556" right="0.393055555555556" top="0.747916666666667" bottom="0.747916666666667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C30"/>
  <sheetViews>
    <sheetView workbookViewId="0">
      <selection activeCell="C15" sqref="C15"/>
    </sheetView>
  </sheetViews>
  <sheetFormatPr defaultColWidth="8" defaultRowHeight="14.25" customHeight="1" outlineLevelCol="2"/>
  <cols>
    <col min="1" max="1" width="5" customWidth="1"/>
    <col min="2" max="2" width="37.5" style="1" customWidth="1"/>
    <col min="3" max="3" width="35.5" style="1" customWidth="1"/>
    <col min="4" max="16383" width="8" style="1"/>
  </cols>
  <sheetData>
    <row r="1" s="1" customFormat="1" ht="12" spans="2:2">
      <c r="B1" s="2"/>
    </row>
    <row r="2" s="1" customFormat="1" ht="51.95" customHeight="1" spans="2:3">
      <c r="B2" s="3" t="s">
        <v>50</v>
      </c>
      <c r="C2" s="3"/>
    </row>
    <row r="3" s="1" customFormat="1" ht="19.5" customHeight="1" spans="2:3">
      <c r="B3" s="4" t="s">
        <v>1</v>
      </c>
      <c r="C3" s="27" t="s">
        <v>2</v>
      </c>
    </row>
    <row r="4" s="1" customFormat="1" ht="27.95" customHeight="1" spans="2:3">
      <c r="B4" s="8" t="s">
        <v>7</v>
      </c>
      <c r="C4" s="8" t="s">
        <v>42</v>
      </c>
    </row>
    <row r="5" s="1" customFormat="1" ht="27.95" customHeight="1" spans="2:3">
      <c r="B5" s="8"/>
      <c r="C5" s="8"/>
    </row>
    <row r="6" s="1" customFormat="1" ht="24" customHeight="1" spans="2:3">
      <c r="B6" s="145" t="s">
        <v>9</v>
      </c>
      <c r="C6" s="19">
        <v>590.89</v>
      </c>
    </row>
    <row r="7" s="1" customFormat="1" ht="24" customHeight="1" spans="2:3">
      <c r="B7" s="145" t="s">
        <v>11</v>
      </c>
      <c r="C7" s="19"/>
    </row>
    <row r="8" s="1" customFormat="1" ht="24" customHeight="1" spans="2:3">
      <c r="B8" s="145" t="s">
        <v>13</v>
      </c>
      <c r="C8" s="19"/>
    </row>
    <row r="9" s="1" customFormat="1" ht="24" customHeight="1" spans="2:3">
      <c r="B9" s="145" t="s">
        <v>15</v>
      </c>
      <c r="C9" s="19">
        <v>3.6</v>
      </c>
    </row>
    <row r="10" s="1" customFormat="1" ht="24" customHeight="1" spans="2:3">
      <c r="B10" s="145" t="s">
        <v>17</v>
      </c>
      <c r="C10" s="19"/>
    </row>
    <row r="11" s="1" customFormat="1" ht="24" customHeight="1" spans="2:3">
      <c r="B11" s="145" t="s">
        <v>19</v>
      </c>
      <c r="C11" s="19"/>
    </row>
    <row r="12" s="1" customFormat="1" ht="24" customHeight="1" spans="2:3">
      <c r="B12" s="145" t="s">
        <v>21</v>
      </c>
      <c r="C12" s="19">
        <v>142.34</v>
      </c>
    </row>
    <row r="13" s="1" customFormat="1" ht="24" customHeight="1" spans="2:3">
      <c r="B13" s="145" t="s">
        <v>22</v>
      </c>
      <c r="C13" s="19">
        <v>444.77</v>
      </c>
    </row>
    <row r="14" s="1" customFormat="1" ht="24" customHeight="1" spans="2:3">
      <c r="B14" s="145" t="s">
        <v>23</v>
      </c>
      <c r="C14" s="19">
        <v>79.09</v>
      </c>
    </row>
    <row r="15" s="1" customFormat="1" ht="24" customHeight="1" spans="2:3">
      <c r="B15" s="145" t="s">
        <v>24</v>
      </c>
      <c r="C15" s="19">
        <v>189.22</v>
      </c>
    </row>
    <row r="16" s="1" customFormat="1" ht="24" customHeight="1" spans="2:3">
      <c r="B16" s="145" t="s">
        <v>25</v>
      </c>
      <c r="C16" s="19">
        <v>129.88</v>
      </c>
    </row>
    <row r="17" s="1" customFormat="1" ht="24" customHeight="1" spans="2:3">
      <c r="B17" s="145" t="s">
        <v>26</v>
      </c>
      <c r="C17" s="19">
        <v>912.49</v>
      </c>
    </row>
    <row r="18" s="1" customFormat="1" ht="24" customHeight="1" spans="2:3">
      <c r="B18" s="145" t="s">
        <v>27</v>
      </c>
      <c r="C18" s="19">
        <v>1.72</v>
      </c>
    </row>
    <row r="19" s="1" customFormat="1" ht="24" customHeight="1" spans="2:3">
      <c r="B19" s="146" t="s">
        <v>28</v>
      </c>
      <c r="C19" s="19"/>
    </row>
    <row r="20" s="1" customFormat="1" ht="24" customHeight="1" spans="2:3">
      <c r="B20" s="146" t="s">
        <v>29</v>
      </c>
      <c r="C20" s="19"/>
    </row>
    <row r="21" s="1" customFormat="1" ht="24" customHeight="1" spans="2:3">
      <c r="B21" s="146" t="s">
        <v>30</v>
      </c>
      <c r="C21" s="19"/>
    </row>
    <row r="22" s="1" customFormat="1" ht="24" customHeight="1" spans="2:3">
      <c r="B22" s="146" t="s">
        <v>31</v>
      </c>
      <c r="C22" s="19"/>
    </row>
    <row r="23" s="1" customFormat="1" ht="24" customHeight="1" spans="2:3">
      <c r="B23" s="146" t="s">
        <v>32</v>
      </c>
      <c r="C23" s="19">
        <v>600.39</v>
      </c>
    </row>
    <row r="24" s="1" customFormat="1" ht="24" customHeight="1" spans="2:3">
      <c r="B24" s="146" t="s">
        <v>33</v>
      </c>
      <c r="C24" s="19">
        <v>105.87</v>
      </c>
    </row>
    <row r="25" s="1" customFormat="1" ht="24" customHeight="1" spans="2:3">
      <c r="B25" s="146" t="s">
        <v>34</v>
      </c>
      <c r="C25" s="19"/>
    </row>
    <row r="26" s="1" customFormat="1" ht="24" customHeight="1" spans="2:3">
      <c r="B26" s="146" t="s">
        <v>35</v>
      </c>
      <c r="C26" s="19">
        <v>111.16</v>
      </c>
    </row>
    <row r="27" s="1" customFormat="1" ht="24" customHeight="1" spans="2:3">
      <c r="B27" s="146" t="s">
        <v>36</v>
      </c>
      <c r="C27" s="19"/>
    </row>
    <row r="28" s="1" customFormat="1" ht="24" customHeight="1" spans="2:3">
      <c r="B28" s="146" t="s">
        <v>37</v>
      </c>
      <c r="C28" s="147">
        <v>50</v>
      </c>
    </row>
    <row r="29" s="1" customFormat="1" ht="28" customHeight="1" spans="2:3">
      <c r="B29" s="64" t="s">
        <v>39</v>
      </c>
      <c r="C29" s="144">
        <f>SUM(C6:C28)</f>
        <v>3361.42</v>
      </c>
    </row>
    <row r="30" s="1" customFormat="1" ht="29.25" customHeight="1"/>
  </sheetData>
  <mergeCells count="3">
    <mergeCell ref="B2:C2"/>
    <mergeCell ref="B4:B5"/>
    <mergeCell ref="C4:C5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2"/>
  <sheetViews>
    <sheetView showGridLines="0" workbookViewId="0">
      <selection activeCell="B14" sqref="B14"/>
    </sheetView>
  </sheetViews>
  <sheetFormatPr defaultColWidth="8" defaultRowHeight="14.25" customHeight="1" outlineLevelCol="3"/>
  <cols>
    <col min="1" max="1" width="35.5" style="31" customWidth="1"/>
    <col min="2" max="2" width="34" style="31" customWidth="1"/>
    <col min="3" max="3" width="42.5" style="31" customWidth="1"/>
    <col min="4" max="4" width="31.875" style="31" customWidth="1"/>
    <col min="5" max="16384" width="8" style="31"/>
  </cols>
  <sheetData>
    <row r="1" ht="13.5" spans="1:3">
      <c r="A1" s="135"/>
      <c r="B1" s="135"/>
      <c r="C1" s="135"/>
    </row>
    <row r="2" ht="33" customHeight="1" spans="1:4">
      <c r="A2" s="3" t="s">
        <v>51</v>
      </c>
      <c r="B2" s="3"/>
      <c r="C2" s="3"/>
      <c r="D2" s="3"/>
    </row>
    <row r="3" ht="13.5" spans="1:4">
      <c r="A3" s="4" t="s">
        <v>1</v>
      </c>
      <c r="B3" s="136"/>
      <c r="C3" s="136"/>
      <c r="D3" s="27" t="s">
        <v>2</v>
      </c>
    </row>
    <row r="4" ht="26.1" customHeight="1" spans="1:4">
      <c r="A4" s="137" t="s">
        <v>3</v>
      </c>
      <c r="B4" s="137"/>
      <c r="C4" s="137" t="s">
        <v>4</v>
      </c>
      <c r="D4" s="137"/>
    </row>
    <row r="5" ht="26.1" customHeight="1" spans="1:4">
      <c r="A5" s="137" t="s">
        <v>5</v>
      </c>
      <c r="B5" s="138" t="s">
        <v>6</v>
      </c>
      <c r="C5" s="137" t="s">
        <v>52</v>
      </c>
      <c r="D5" s="138" t="s">
        <v>6</v>
      </c>
    </row>
    <row r="6" ht="26.1" customHeight="1" spans="1:4">
      <c r="A6" s="137"/>
      <c r="B6" s="138"/>
      <c r="C6" s="137"/>
      <c r="D6" s="138"/>
    </row>
    <row r="7" ht="26.1" customHeight="1" spans="1:4">
      <c r="A7" s="139" t="s">
        <v>53</v>
      </c>
      <c r="B7" s="140">
        <f>B8+B15+B16</f>
        <v>3022.76</v>
      </c>
      <c r="C7" s="141" t="s">
        <v>54</v>
      </c>
      <c r="D7" s="140">
        <f>SUM(D8:D30)</f>
        <v>3361.42</v>
      </c>
    </row>
    <row r="8" ht="26.1" customHeight="1" spans="1:4">
      <c r="A8" s="139" t="s">
        <v>55</v>
      </c>
      <c r="B8" s="140">
        <f>SUM(B9:B14)</f>
        <v>3022.76</v>
      </c>
      <c r="C8" s="142" t="s">
        <v>56</v>
      </c>
      <c r="D8" s="140">
        <v>590.89</v>
      </c>
    </row>
    <row r="9" ht="26.1" customHeight="1" spans="1:4">
      <c r="A9" s="139" t="s">
        <v>57</v>
      </c>
      <c r="B9" s="140">
        <v>3005.66</v>
      </c>
      <c r="C9" s="142" t="s">
        <v>58</v>
      </c>
      <c r="D9" s="140"/>
    </row>
    <row r="10" ht="26.1" customHeight="1" spans="1:4">
      <c r="A10" s="139" t="s">
        <v>59</v>
      </c>
      <c r="B10" s="140"/>
      <c r="C10" s="142" t="s">
        <v>60</v>
      </c>
      <c r="D10" s="140"/>
    </row>
    <row r="11" ht="26.1" customHeight="1" spans="1:4">
      <c r="A11" s="139" t="s">
        <v>61</v>
      </c>
      <c r="B11" s="140"/>
      <c r="C11" s="142" t="s">
        <v>62</v>
      </c>
      <c r="D11" s="140">
        <v>3.6</v>
      </c>
    </row>
    <row r="12" ht="26.1" customHeight="1" spans="1:4">
      <c r="A12" s="139" t="s">
        <v>63</v>
      </c>
      <c r="B12" s="140">
        <v>4.5</v>
      </c>
      <c r="C12" s="142" t="s">
        <v>64</v>
      </c>
      <c r="D12" s="140"/>
    </row>
    <row r="13" ht="26.1" customHeight="1" spans="1:4">
      <c r="A13" s="139" t="s">
        <v>65</v>
      </c>
      <c r="B13" s="140"/>
      <c r="C13" s="142" t="s">
        <v>66</v>
      </c>
      <c r="D13" s="140"/>
    </row>
    <row r="14" ht="26.1" customHeight="1" spans="1:4">
      <c r="A14" s="139" t="s">
        <v>67</v>
      </c>
      <c r="B14" s="140">
        <v>12.6</v>
      </c>
      <c r="C14" s="142" t="s">
        <v>68</v>
      </c>
      <c r="D14" s="140">
        <v>142.34</v>
      </c>
    </row>
    <row r="15" ht="26.1" customHeight="1" spans="1:4">
      <c r="A15" s="139" t="s">
        <v>69</v>
      </c>
      <c r="B15" s="141"/>
      <c r="C15" s="142" t="s">
        <v>70</v>
      </c>
      <c r="D15" s="140">
        <v>444.77</v>
      </c>
    </row>
    <row r="16" ht="26.1" customHeight="1" spans="1:4">
      <c r="A16" s="139" t="s">
        <v>71</v>
      </c>
      <c r="B16" s="140"/>
      <c r="C16" s="142" t="s">
        <v>72</v>
      </c>
      <c r="D16" s="140">
        <v>79.09</v>
      </c>
    </row>
    <row r="17" ht="26.1" customHeight="1" spans="1:4">
      <c r="A17" s="139" t="s">
        <v>73</v>
      </c>
      <c r="B17" s="140">
        <v>338.66</v>
      </c>
      <c r="C17" s="142" t="s">
        <v>74</v>
      </c>
      <c r="D17" s="140">
        <v>189.22</v>
      </c>
    </row>
    <row r="18" ht="26.1" customHeight="1" spans="1:4">
      <c r="A18" s="139"/>
      <c r="B18" s="140"/>
      <c r="C18" s="142" t="s">
        <v>75</v>
      </c>
      <c r="D18" s="140">
        <v>129.88</v>
      </c>
    </row>
    <row r="19" ht="26.1" customHeight="1" spans="1:4">
      <c r="A19" s="139"/>
      <c r="B19" s="140"/>
      <c r="C19" s="142" t="s">
        <v>76</v>
      </c>
      <c r="D19" s="140">
        <v>912.49</v>
      </c>
    </row>
    <row r="20" ht="26.1" customHeight="1" spans="1:4">
      <c r="A20" s="139"/>
      <c r="B20" s="140"/>
      <c r="C20" s="142" t="s">
        <v>77</v>
      </c>
      <c r="D20" s="140">
        <v>1.72</v>
      </c>
    </row>
    <row r="21" ht="26.1" customHeight="1" spans="1:4">
      <c r="A21" s="139"/>
      <c r="B21" s="140"/>
      <c r="C21" s="139" t="s">
        <v>78</v>
      </c>
      <c r="D21" s="140"/>
    </row>
    <row r="22" ht="26.1" customHeight="1" spans="1:4">
      <c r="A22" s="139"/>
      <c r="B22" s="143"/>
      <c r="C22" s="139" t="s">
        <v>79</v>
      </c>
      <c r="D22" s="140"/>
    </row>
    <row r="23" ht="26.1" customHeight="1" spans="1:4">
      <c r="A23" s="139"/>
      <c r="B23" s="143"/>
      <c r="C23" s="139" t="s">
        <v>80</v>
      </c>
      <c r="D23" s="140"/>
    </row>
    <row r="24" ht="26.1" customHeight="1" spans="1:4">
      <c r="A24" s="139"/>
      <c r="B24" s="143"/>
      <c r="C24" s="139" t="s">
        <v>81</v>
      </c>
      <c r="D24" s="140"/>
    </row>
    <row r="25" ht="26.1" customHeight="1" spans="1:4">
      <c r="A25" s="141"/>
      <c r="B25" s="143"/>
      <c r="C25" s="139" t="s">
        <v>82</v>
      </c>
      <c r="D25" s="140">
        <v>600.39</v>
      </c>
    </row>
    <row r="26" ht="26.1" customHeight="1" spans="1:4">
      <c r="A26" s="142"/>
      <c r="B26" s="143"/>
      <c r="C26" s="139" t="s">
        <v>83</v>
      </c>
      <c r="D26" s="140">
        <v>105.87</v>
      </c>
    </row>
    <row r="27" ht="26.1" customHeight="1" spans="1:4">
      <c r="A27" s="141"/>
      <c r="B27" s="143"/>
      <c r="C27" s="139" t="s">
        <v>84</v>
      </c>
      <c r="D27" s="140"/>
    </row>
    <row r="28" ht="26.1" customHeight="1" spans="1:4">
      <c r="A28" s="141"/>
      <c r="B28" s="143"/>
      <c r="C28" s="139" t="s">
        <v>85</v>
      </c>
      <c r="D28" s="140">
        <v>111.16</v>
      </c>
    </row>
    <row r="29" ht="26.1" customHeight="1" spans="1:4">
      <c r="A29" s="142"/>
      <c r="B29" s="143"/>
      <c r="C29" s="139" t="s">
        <v>86</v>
      </c>
      <c r="D29" s="140"/>
    </row>
    <row r="30" ht="26.1" customHeight="1" spans="1:4">
      <c r="A30" s="142"/>
      <c r="B30" s="143"/>
      <c r="C30" s="139" t="s">
        <v>87</v>
      </c>
      <c r="D30" s="140">
        <v>50</v>
      </c>
    </row>
    <row r="31" ht="26.1" customHeight="1" spans="1:4">
      <c r="A31" s="142"/>
      <c r="B31" s="143"/>
      <c r="C31" s="139" t="s">
        <v>88</v>
      </c>
      <c r="D31" s="140"/>
    </row>
    <row r="32" ht="26.1" customHeight="1" spans="1:4">
      <c r="A32" s="64" t="s">
        <v>38</v>
      </c>
      <c r="B32" s="144">
        <f>B7+B17</f>
        <v>3361.42</v>
      </c>
      <c r="C32" s="64" t="s">
        <v>39</v>
      </c>
      <c r="D32" s="144">
        <f>D7+D31</f>
        <v>3361.42</v>
      </c>
    </row>
  </sheetData>
  <mergeCells count="7">
    <mergeCell ref="A2:D2"/>
    <mergeCell ref="A4:B4"/>
    <mergeCell ref="C4:D4"/>
    <mergeCell ref="A5:A6"/>
    <mergeCell ref="B5:B6"/>
    <mergeCell ref="C5:C6"/>
    <mergeCell ref="D5:D6"/>
  </mergeCells>
  <printOptions horizontalCentered="1"/>
  <pageMargins left="0.590277777777778" right="0.590277777777778" top="0.196527777777778" bottom="0.196527777777778" header="0.196527777777778" footer="0.196527777777778"/>
  <pageSetup paperSize="9" scale="74" orientation="landscape" blackAndWhite="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AB134"/>
  <sheetViews>
    <sheetView showZeros="0" workbookViewId="0">
      <selection activeCell="D17" sqref="D17"/>
    </sheetView>
  </sheetViews>
  <sheetFormatPr defaultColWidth="9" defaultRowHeight="13.5"/>
  <cols>
    <col min="1" max="3" width="6.75" customWidth="1"/>
    <col min="4" max="4" width="39.375" customWidth="1"/>
    <col min="5" max="6" width="9.25"/>
    <col min="8" max="8" width="9.25"/>
  </cols>
  <sheetData>
    <row r="1" ht="20.25" spans="1:28">
      <c r="A1" s="3" t="s">
        <v>89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>
      <c r="A2" s="71" t="s">
        <v>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34" t="s">
        <v>41</v>
      </c>
    </row>
    <row r="3" spans="1:28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</row>
    <row r="4" spans="1:28">
      <c r="A4" s="107" t="s">
        <v>90</v>
      </c>
      <c r="B4" s="108"/>
      <c r="C4" s="109"/>
      <c r="D4" s="110" t="s">
        <v>91</v>
      </c>
      <c r="E4" s="107" t="s">
        <v>92</v>
      </c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28"/>
      <c r="AA4" s="107" t="s">
        <v>93</v>
      </c>
      <c r="AB4" s="109"/>
    </row>
    <row r="5" spans="1:28">
      <c r="A5" s="112"/>
      <c r="B5" s="106"/>
      <c r="C5" s="113"/>
      <c r="D5" s="114"/>
      <c r="E5" s="107" t="s">
        <v>94</v>
      </c>
      <c r="F5" s="111"/>
      <c r="G5" s="111"/>
      <c r="H5" s="111"/>
      <c r="I5" s="111"/>
      <c r="J5" s="111"/>
      <c r="K5" s="111"/>
      <c r="L5" s="111"/>
      <c r="M5" s="111"/>
      <c r="N5" s="128"/>
      <c r="O5" s="110" t="s">
        <v>95</v>
      </c>
      <c r="P5" s="110" t="s">
        <v>96</v>
      </c>
      <c r="Q5" s="107" t="s">
        <v>97</v>
      </c>
      <c r="R5" s="111"/>
      <c r="S5" s="111"/>
      <c r="T5" s="111"/>
      <c r="U5" s="111"/>
      <c r="V5" s="111"/>
      <c r="W5" s="111"/>
      <c r="X5" s="111"/>
      <c r="Y5" s="111"/>
      <c r="Z5" s="128"/>
      <c r="AA5" s="115"/>
      <c r="AB5" s="117"/>
    </row>
    <row r="6" spans="1:28">
      <c r="A6" s="115"/>
      <c r="B6" s="116"/>
      <c r="C6" s="117"/>
      <c r="D6" s="114"/>
      <c r="E6" s="110" t="s">
        <v>98</v>
      </c>
      <c r="F6" s="107" t="s">
        <v>99</v>
      </c>
      <c r="G6" s="111"/>
      <c r="H6" s="111"/>
      <c r="I6" s="128"/>
      <c r="J6" s="118" t="s">
        <v>100</v>
      </c>
      <c r="K6" s="129"/>
      <c r="L6" s="129"/>
      <c r="M6" s="119"/>
      <c r="N6" s="110" t="s">
        <v>101</v>
      </c>
      <c r="O6" s="114"/>
      <c r="P6" s="114"/>
      <c r="Q6" s="110" t="s">
        <v>98</v>
      </c>
      <c r="R6" s="107" t="s">
        <v>99</v>
      </c>
      <c r="S6" s="111"/>
      <c r="T6" s="111"/>
      <c r="U6" s="128"/>
      <c r="V6" s="107" t="s">
        <v>100</v>
      </c>
      <c r="W6" s="111"/>
      <c r="X6" s="111"/>
      <c r="Y6" s="128"/>
      <c r="Z6" s="110" t="s">
        <v>101</v>
      </c>
      <c r="AA6" s="110" t="s">
        <v>102</v>
      </c>
      <c r="AB6" s="110" t="s">
        <v>103</v>
      </c>
    </row>
    <row r="7" spans="1:28">
      <c r="A7" s="110" t="s">
        <v>104</v>
      </c>
      <c r="B7" s="110" t="s">
        <v>105</v>
      </c>
      <c r="C7" s="110" t="s">
        <v>106</v>
      </c>
      <c r="D7" s="114"/>
      <c r="E7" s="114"/>
      <c r="F7" s="110" t="s">
        <v>102</v>
      </c>
      <c r="G7" s="118" t="s">
        <v>107</v>
      </c>
      <c r="H7" s="119"/>
      <c r="I7" s="130" t="s">
        <v>108</v>
      </c>
      <c r="J7" s="110" t="s">
        <v>98</v>
      </c>
      <c r="K7" s="110" t="s">
        <v>109</v>
      </c>
      <c r="L7" s="110" t="s">
        <v>110</v>
      </c>
      <c r="M7" s="110" t="s">
        <v>111</v>
      </c>
      <c r="N7" s="114"/>
      <c r="O7" s="114"/>
      <c r="P7" s="114"/>
      <c r="Q7" s="114"/>
      <c r="R7" s="132" t="s">
        <v>102</v>
      </c>
      <c r="S7" s="118" t="s">
        <v>107</v>
      </c>
      <c r="T7" s="119"/>
      <c r="U7" s="130" t="s">
        <v>108</v>
      </c>
      <c r="V7" s="132" t="s">
        <v>102</v>
      </c>
      <c r="W7" s="132" t="s">
        <v>109</v>
      </c>
      <c r="X7" s="132" t="s">
        <v>110</v>
      </c>
      <c r="Y7" s="132" t="s">
        <v>111</v>
      </c>
      <c r="Z7" s="114"/>
      <c r="AA7" s="114"/>
      <c r="AB7" s="114"/>
    </row>
    <row r="8" ht="24" spans="1:28">
      <c r="A8" s="120"/>
      <c r="B8" s="120"/>
      <c r="C8" s="120"/>
      <c r="D8" s="120"/>
      <c r="E8" s="120"/>
      <c r="F8" s="120"/>
      <c r="G8" s="121" t="s">
        <v>112</v>
      </c>
      <c r="H8" s="121" t="s">
        <v>113</v>
      </c>
      <c r="I8" s="131"/>
      <c r="J8" s="120"/>
      <c r="K8" s="120"/>
      <c r="L8" s="120"/>
      <c r="M8" s="120"/>
      <c r="N8" s="120"/>
      <c r="O8" s="120"/>
      <c r="P8" s="120"/>
      <c r="Q8" s="120"/>
      <c r="R8" s="133"/>
      <c r="S8" s="121" t="s">
        <v>112</v>
      </c>
      <c r="T8" s="121" t="s">
        <v>113</v>
      </c>
      <c r="U8" s="131"/>
      <c r="V8" s="133"/>
      <c r="W8" s="133"/>
      <c r="X8" s="133"/>
      <c r="Y8" s="133"/>
      <c r="Z8" s="120"/>
      <c r="AA8" s="120"/>
      <c r="AB8" s="120"/>
    </row>
    <row r="9" spans="1:28">
      <c r="A9" s="110" t="s">
        <v>114</v>
      </c>
      <c r="B9" s="110" t="s">
        <v>115</v>
      </c>
      <c r="C9" s="110" t="s">
        <v>116</v>
      </c>
      <c r="D9" s="110" t="s">
        <v>117</v>
      </c>
      <c r="E9" s="110" t="s">
        <v>118</v>
      </c>
      <c r="F9" s="110" t="s">
        <v>119</v>
      </c>
      <c r="G9" s="110" t="s">
        <v>120</v>
      </c>
      <c r="H9" s="110" t="s">
        <v>121</v>
      </c>
      <c r="I9" s="110" t="s">
        <v>122</v>
      </c>
      <c r="J9" s="110" t="s">
        <v>123</v>
      </c>
      <c r="K9" s="110" t="s">
        <v>124</v>
      </c>
      <c r="L9" s="110" t="s">
        <v>125</v>
      </c>
      <c r="M9" s="110" t="s">
        <v>126</v>
      </c>
      <c r="N9" s="110" t="s">
        <v>127</v>
      </c>
      <c r="O9" s="110" t="s">
        <v>128</v>
      </c>
      <c r="P9" s="110" t="s">
        <v>129</v>
      </c>
      <c r="Q9" s="110" t="s">
        <v>130</v>
      </c>
      <c r="R9" s="110" t="s">
        <v>131</v>
      </c>
      <c r="S9" s="110" t="s">
        <v>132</v>
      </c>
      <c r="T9" s="110" t="s">
        <v>133</v>
      </c>
      <c r="U9" s="110" t="s">
        <v>134</v>
      </c>
      <c r="V9" s="110" t="s">
        <v>135</v>
      </c>
      <c r="W9" s="110" t="s">
        <v>136</v>
      </c>
      <c r="X9" s="110" t="s">
        <v>137</v>
      </c>
      <c r="Y9" s="110" t="s">
        <v>138</v>
      </c>
      <c r="Z9" s="110" t="s">
        <v>139</v>
      </c>
      <c r="AA9" s="110" t="s">
        <v>140</v>
      </c>
      <c r="AB9" s="110" t="s">
        <v>141</v>
      </c>
    </row>
    <row r="10" ht="23" customHeight="1" spans="1:28">
      <c r="A10" s="122"/>
      <c r="B10" s="122"/>
      <c r="C10" s="122"/>
      <c r="D10" s="123" t="s">
        <v>98</v>
      </c>
      <c r="E10" s="124">
        <f>E11+E37+E41+E45+E62+E79+E109</f>
        <v>3005.66</v>
      </c>
      <c r="F10" s="124">
        <f t="shared" ref="F10:P10" si="0">F11+F37+F41+F45+F62+F79+F109</f>
        <v>2081.87</v>
      </c>
      <c r="G10" s="124">
        <f t="shared" si="0"/>
        <v>505.4</v>
      </c>
      <c r="H10" s="124">
        <f t="shared" si="0"/>
        <v>1576.47</v>
      </c>
      <c r="I10" s="124">
        <f t="shared" si="0"/>
        <v>0</v>
      </c>
      <c r="J10" s="124">
        <f t="shared" si="0"/>
        <v>568.92</v>
      </c>
      <c r="K10" s="124">
        <f t="shared" si="0"/>
        <v>1.5</v>
      </c>
      <c r="L10" s="124">
        <f t="shared" si="0"/>
        <v>8</v>
      </c>
      <c r="M10" s="124">
        <f t="shared" si="0"/>
        <v>22.38</v>
      </c>
      <c r="N10" s="124">
        <f t="shared" si="0"/>
        <v>354.87</v>
      </c>
      <c r="O10" s="124">
        <f t="shared" si="0"/>
        <v>0</v>
      </c>
      <c r="P10" s="124">
        <f t="shared" si="0"/>
        <v>0</v>
      </c>
      <c r="Q10" s="124">
        <f t="shared" ref="Q10:Q19" si="1">R10+V10+Z10</f>
        <v>3005.66</v>
      </c>
      <c r="R10" s="124">
        <f t="shared" ref="R10:R19" si="2">S10+T10+U10</f>
        <v>2081.87</v>
      </c>
      <c r="S10" s="124">
        <f t="shared" ref="S10:Z10" si="3">S11+S37+S41+S45+S62+S79+S109</f>
        <v>505.4</v>
      </c>
      <c r="T10" s="124">
        <f t="shared" si="3"/>
        <v>1576.47</v>
      </c>
      <c r="U10" s="124">
        <f t="shared" si="3"/>
        <v>0</v>
      </c>
      <c r="V10" s="124">
        <f t="shared" si="3"/>
        <v>568.92</v>
      </c>
      <c r="W10" s="124">
        <f t="shared" si="3"/>
        <v>0</v>
      </c>
      <c r="X10" s="124">
        <f t="shared" si="3"/>
        <v>0</v>
      </c>
      <c r="Y10" s="124">
        <f t="shared" si="3"/>
        <v>22.38</v>
      </c>
      <c r="Z10" s="124">
        <f t="shared" si="3"/>
        <v>354.87</v>
      </c>
      <c r="AA10" s="124"/>
      <c r="AB10" s="124"/>
    </row>
    <row r="11" ht="23" customHeight="1" spans="1:28">
      <c r="A11" s="125"/>
      <c r="B11" s="125"/>
      <c r="C11" s="125"/>
      <c r="D11" s="125" t="s">
        <v>142</v>
      </c>
      <c r="E11" s="126">
        <f t="shared" ref="E11:E19" si="4">F11+J11+N11</f>
        <v>628.29</v>
      </c>
      <c r="F11" s="126">
        <f t="shared" ref="F11:F19" si="5">G11+H11+I11</f>
        <v>505.4</v>
      </c>
      <c r="G11" s="126">
        <f>G12+G20+G27+G34</f>
        <v>505.4</v>
      </c>
      <c r="H11" s="126">
        <f t="shared" ref="H11:P11" si="6">H12+H20+H27+H34</f>
        <v>0</v>
      </c>
      <c r="I11" s="126">
        <f t="shared" si="6"/>
        <v>0</v>
      </c>
      <c r="J11" s="126">
        <f t="shared" si="6"/>
        <v>95.49</v>
      </c>
      <c r="K11" s="126">
        <f t="shared" si="6"/>
        <v>1.5</v>
      </c>
      <c r="L11" s="126">
        <f t="shared" si="6"/>
        <v>8</v>
      </c>
      <c r="M11" s="126">
        <f t="shared" si="6"/>
        <v>22.38</v>
      </c>
      <c r="N11" s="126">
        <f t="shared" si="6"/>
        <v>27.4</v>
      </c>
      <c r="O11" s="126">
        <f t="shared" si="6"/>
        <v>0</v>
      </c>
      <c r="P11" s="126">
        <f t="shared" si="6"/>
        <v>0</v>
      </c>
      <c r="Q11" s="126">
        <f t="shared" si="1"/>
        <v>628.29</v>
      </c>
      <c r="R11" s="126">
        <f t="shared" si="2"/>
        <v>505.4</v>
      </c>
      <c r="S11" s="126">
        <f t="shared" ref="S11:Z11" si="7">S12+S20+S27+S34</f>
        <v>505.4</v>
      </c>
      <c r="T11" s="126">
        <f t="shared" si="7"/>
        <v>0</v>
      </c>
      <c r="U11" s="126">
        <f t="shared" si="7"/>
        <v>0</v>
      </c>
      <c r="V11" s="126">
        <f t="shared" si="7"/>
        <v>95.49</v>
      </c>
      <c r="W11" s="126">
        <f t="shared" si="7"/>
        <v>0</v>
      </c>
      <c r="X11" s="126">
        <f t="shared" si="7"/>
        <v>0</v>
      </c>
      <c r="Y11" s="126">
        <f t="shared" si="7"/>
        <v>22.38</v>
      </c>
      <c r="Z11" s="126">
        <f t="shared" si="7"/>
        <v>27.4</v>
      </c>
      <c r="AA11" s="126"/>
      <c r="AB11" s="126"/>
    </row>
    <row r="12" ht="23" customHeight="1" spans="1:28">
      <c r="A12" s="127" t="s">
        <v>143</v>
      </c>
      <c r="B12" s="127"/>
      <c r="C12" s="127"/>
      <c r="D12" s="127" t="s">
        <v>144</v>
      </c>
      <c r="E12" s="124">
        <f t="shared" si="4"/>
        <v>479.8</v>
      </c>
      <c r="F12" s="124">
        <f t="shared" si="5"/>
        <v>391.45</v>
      </c>
      <c r="G12" s="124">
        <f>G13+G16+G18</f>
        <v>391.45</v>
      </c>
      <c r="H12" s="124">
        <f t="shared" ref="H12:P12" si="8">H13+H16+H18</f>
        <v>0</v>
      </c>
      <c r="I12" s="124">
        <f t="shared" si="8"/>
        <v>0</v>
      </c>
      <c r="J12" s="124">
        <f t="shared" si="8"/>
        <v>88.35</v>
      </c>
      <c r="K12" s="124">
        <f t="shared" si="8"/>
        <v>1.5</v>
      </c>
      <c r="L12" s="124">
        <f t="shared" si="8"/>
        <v>8</v>
      </c>
      <c r="M12" s="124">
        <f t="shared" si="8"/>
        <v>22.38</v>
      </c>
      <c r="N12" s="124">
        <f t="shared" si="8"/>
        <v>0</v>
      </c>
      <c r="O12" s="124">
        <f t="shared" si="8"/>
        <v>0</v>
      </c>
      <c r="P12" s="124">
        <f t="shared" si="8"/>
        <v>0</v>
      </c>
      <c r="Q12" s="124">
        <f t="shared" si="1"/>
        <v>479.8</v>
      </c>
      <c r="R12" s="124">
        <f t="shared" si="2"/>
        <v>391.45</v>
      </c>
      <c r="S12" s="124">
        <f t="shared" ref="S12:Z12" si="9">S13+S16+S18</f>
        <v>391.45</v>
      </c>
      <c r="T12" s="124">
        <f t="shared" si="9"/>
        <v>0</v>
      </c>
      <c r="U12" s="124">
        <f t="shared" si="9"/>
        <v>0</v>
      </c>
      <c r="V12" s="124">
        <f t="shared" si="9"/>
        <v>88.35</v>
      </c>
      <c r="W12" s="124">
        <f t="shared" si="9"/>
        <v>0</v>
      </c>
      <c r="X12" s="124">
        <f t="shared" si="9"/>
        <v>0</v>
      </c>
      <c r="Y12" s="124">
        <f t="shared" si="9"/>
        <v>22.38</v>
      </c>
      <c r="Z12" s="124">
        <f t="shared" si="9"/>
        <v>0</v>
      </c>
      <c r="AA12" s="124"/>
      <c r="AB12" s="124"/>
    </row>
    <row r="13" ht="23" customHeight="1" spans="1:28">
      <c r="A13" s="127"/>
      <c r="B13" s="127" t="s">
        <v>145</v>
      </c>
      <c r="C13" s="127"/>
      <c r="D13" s="127" t="s">
        <v>146</v>
      </c>
      <c r="E13" s="124">
        <f t="shared" si="4"/>
        <v>70.37</v>
      </c>
      <c r="F13" s="124">
        <f t="shared" si="5"/>
        <v>32.95</v>
      </c>
      <c r="G13" s="124">
        <f>G14+G15</f>
        <v>32.95</v>
      </c>
      <c r="H13" s="124">
        <f t="shared" ref="H13:P13" si="10">H14+H15</f>
        <v>0</v>
      </c>
      <c r="I13" s="124">
        <f t="shared" si="10"/>
        <v>0</v>
      </c>
      <c r="J13" s="124">
        <f t="shared" si="10"/>
        <v>37.42</v>
      </c>
      <c r="K13" s="124">
        <f t="shared" si="10"/>
        <v>0</v>
      </c>
      <c r="L13" s="124">
        <f t="shared" si="10"/>
        <v>0</v>
      </c>
      <c r="M13" s="124">
        <f t="shared" si="10"/>
        <v>1.8</v>
      </c>
      <c r="N13" s="124">
        <f t="shared" si="10"/>
        <v>0</v>
      </c>
      <c r="O13" s="124">
        <f t="shared" si="10"/>
        <v>0</v>
      </c>
      <c r="P13" s="124">
        <f t="shared" si="10"/>
        <v>0</v>
      </c>
      <c r="Q13" s="124">
        <f t="shared" si="1"/>
        <v>70.37</v>
      </c>
      <c r="R13" s="124">
        <f t="shared" si="2"/>
        <v>32.95</v>
      </c>
      <c r="S13" s="124">
        <f t="shared" ref="S13:Z13" si="11">S14+S15</f>
        <v>32.95</v>
      </c>
      <c r="T13" s="124">
        <f t="shared" si="11"/>
        <v>0</v>
      </c>
      <c r="U13" s="124">
        <f t="shared" si="11"/>
        <v>0</v>
      </c>
      <c r="V13" s="124">
        <f t="shared" si="11"/>
        <v>37.42</v>
      </c>
      <c r="W13" s="124">
        <f t="shared" si="11"/>
        <v>0</v>
      </c>
      <c r="X13" s="124">
        <f t="shared" si="11"/>
        <v>0</v>
      </c>
      <c r="Y13" s="124">
        <f t="shared" si="11"/>
        <v>1.8</v>
      </c>
      <c r="Z13" s="124">
        <f t="shared" si="11"/>
        <v>0</v>
      </c>
      <c r="AA13" s="124"/>
      <c r="AB13" s="124"/>
    </row>
    <row r="14" ht="23" customHeight="1" spans="1:28">
      <c r="A14" s="127"/>
      <c r="B14" s="127"/>
      <c r="C14" s="127" t="s">
        <v>145</v>
      </c>
      <c r="D14" s="127" t="s">
        <v>147</v>
      </c>
      <c r="E14" s="124">
        <f t="shared" si="4"/>
        <v>35.85</v>
      </c>
      <c r="F14" s="124">
        <f t="shared" si="5"/>
        <v>32.95</v>
      </c>
      <c r="G14" s="124">
        <v>32.95</v>
      </c>
      <c r="H14" s="124"/>
      <c r="I14" s="124"/>
      <c r="J14" s="124">
        <v>2.9</v>
      </c>
      <c r="K14" s="124"/>
      <c r="L14" s="124"/>
      <c r="M14" s="124">
        <v>1.8</v>
      </c>
      <c r="N14" s="124"/>
      <c r="O14" s="124"/>
      <c r="P14" s="124"/>
      <c r="Q14" s="124">
        <f t="shared" si="1"/>
        <v>35.85</v>
      </c>
      <c r="R14" s="124">
        <f t="shared" si="2"/>
        <v>32.95</v>
      </c>
      <c r="S14" s="124">
        <v>32.95</v>
      </c>
      <c r="T14" s="124"/>
      <c r="U14" s="124"/>
      <c r="V14" s="124">
        <v>2.9</v>
      </c>
      <c r="W14" s="124"/>
      <c r="X14" s="124"/>
      <c r="Y14" s="124">
        <v>1.8</v>
      </c>
      <c r="Z14" s="124"/>
      <c r="AA14" s="124"/>
      <c r="AB14" s="124"/>
    </row>
    <row r="15" ht="23" customHeight="1" spans="1:28">
      <c r="A15" s="127"/>
      <c r="B15" s="127"/>
      <c r="C15" s="127" t="s">
        <v>148</v>
      </c>
      <c r="D15" s="127" t="s">
        <v>149</v>
      </c>
      <c r="E15" s="124">
        <f t="shared" si="4"/>
        <v>34.52</v>
      </c>
      <c r="F15" s="124">
        <f t="shared" si="5"/>
        <v>0</v>
      </c>
      <c r="G15" s="124"/>
      <c r="H15" s="124"/>
      <c r="I15" s="124"/>
      <c r="J15" s="124">
        <v>34.52</v>
      </c>
      <c r="K15" s="124"/>
      <c r="L15" s="124"/>
      <c r="M15" s="124"/>
      <c r="N15" s="124"/>
      <c r="O15" s="124"/>
      <c r="P15" s="124"/>
      <c r="Q15" s="124">
        <f t="shared" si="1"/>
        <v>34.52</v>
      </c>
      <c r="R15" s="124">
        <f t="shared" si="2"/>
        <v>0</v>
      </c>
      <c r="S15" s="124"/>
      <c r="T15" s="124"/>
      <c r="U15" s="124"/>
      <c r="V15" s="124">
        <v>34.52</v>
      </c>
      <c r="W15" s="124"/>
      <c r="X15" s="124"/>
      <c r="Y15" s="124"/>
      <c r="Z15" s="124"/>
      <c r="AA15" s="124"/>
      <c r="AB15" s="124"/>
    </row>
    <row r="16" ht="23" customHeight="1" spans="1:28">
      <c r="A16" s="127"/>
      <c r="B16" s="127" t="s">
        <v>150</v>
      </c>
      <c r="C16" s="127"/>
      <c r="D16" s="127" t="s">
        <v>151</v>
      </c>
      <c r="E16" s="124">
        <f t="shared" si="4"/>
        <v>322.23</v>
      </c>
      <c r="F16" s="124">
        <f t="shared" si="5"/>
        <v>278.55</v>
      </c>
      <c r="G16" s="124">
        <f>G17</f>
        <v>278.55</v>
      </c>
      <c r="H16" s="124">
        <f t="shared" ref="H16:P16" si="12">H17</f>
        <v>0</v>
      </c>
      <c r="I16" s="124">
        <f t="shared" si="12"/>
        <v>0</v>
      </c>
      <c r="J16" s="124">
        <f t="shared" si="12"/>
        <v>43.68</v>
      </c>
      <c r="K16" s="124">
        <v>1.5</v>
      </c>
      <c r="L16" s="124">
        <v>8</v>
      </c>
      <c r="M16" s="124">
        <f t="shared" si="12"/>
        <v>16.08</v>
      </c>
      <c r="N16" s="124">
        <f t="shared" si="12"/>
        <v>0</v>
      </c>
      <c r="O16" s="124">
        <f t="shared" si="12"/>
        <v>0</v>
      </c>
      <c r="P16" s="124">
        <f t="shared" si="12"/>
        <v>0</v>
      </c>
      <c r="Q16" s="124">
        <f t="shared" si="1"/>
        <v>322.23</v>
      </c>
      <c r="R16" s="124">
        <f t="shared" si="2"/>
        <v>278.55</v>
      </c>
      <c r="S16" s="124">
        <f t="shared" ref="S16:Z16" si="13">S17</f>
        <v>278.55</v>
      </c>
      <c r="T16" s="124">
        <f t="shared" si="13"/>
        <v>0</v>
      </c>
      <c r="U16" s="124">
        <f t="shared" si="13"/>
        <v>0</v>
      </c>
      <c r="V16" s="124">
        <f t="shared" si="13"/>
        <v>43.68</v>
      </c>
      <c r="W16" s="124">
        <f t="shared" si="13"/>
        <v>0</v>
      </c>
      <c r="X16" s="124">
        <f t="shared" si="13"/>
        <v>0</v>
      </c>
      <c r="Y16" s="124">
        <f t="shared" si="13"/>
        <v>16.08</v>
      </c>
      <c r="Z16" s="124">
        <f t="shared" si="13"/>
        <v>0</v>
      </c>
      <c r="AA16" s="124"/>
      <c r="AB16" s="124"/>
    </row>
    <row r="17" ht="23" customHeight="1" spans="1:28">
      <c r="A17" s="127"/>
      <c r="B17" s="127"/>
      <c r="C17" s="127" t="s">
        <v>145</v>
      </c>
      <c r="D17" s="127" t="s">
        <v>147</v>
      </c>
      <c r="E17" s="124">
        <f t="shared" si="4"/>
        <v>322.23</v>
      </c>
      <c r="F17" s="124">
        <f t="shared" si="5"/>
        <v>278.55</v>
      </c>
      <c r="G17" s="124">
        <v>278.55</v>
      </c>
      <c r="H17" s="124"/>
      <c r="I17" s="124"/>
      <c r="J17" s="124">
        <v>43.68</v>
      </c>
      <c r="K17" s="124"/>
      <c r="L17" s="124"/>
      <c r="M17" s="124">
        <v>16.08</v>
      </c>
      <c r="N17" s="124"/>
      <c r="O17" s="124"/>
      <c r="P17" s="124"/>
      <c r="Q17" s="124">
        <f t="shared" si="1"/>
        <v>322.23</v>
      </c>
      <c r="R17" s="124">
        <f t="shared" si="2"/>
        <v>278.55</v>
      </c>
      <c r="S17" s="124">
        <v>278.55</v>
      </c>
      <c r="T17" s="124"/>
      <c r="U17" s="124"/>
      <c r="V17" s="124">
        <v>43.68</v>
      </c>
      <c r="W17" s="124"/>
      <c r="X17" s="124"/>
      <c r="Y17" s="124">
        <v>16.08</v>
      </c>
      <c r="Z17" s="124"/>
      <c r="AA17" s="124"/>
      <c r="AB17" s="124"/>
    </row>
    <row r="18" ht="23" customHeight="1" spans="1:28">
      <c r="A18" s="127"/>
      <c r="B18" s="127" t="s">
        <v>152</v>
      </c>
      <c r="C18" s="127"/>
      <c r="D18" s="127" t="s">
        <v>153</v>
      </c>
      <c r="E18" s="124">
        <f t="shared" si="4"/>
        <v>87.2</v>
      </c>
      <c r="F18" s="124">
        <f t="shared" si="5"/>
        <v>79.95</v>
      </c>
      <c r="G18" s="124">
        <f>G19</f>
        <v>79.95</v>
      </c>
      <c r="H18" s="124">
        <f t="shared" ref="H18:P18" si="14">H19</f>
        <v>0</v>
      </c>
      <c r="I18" s="124">
        <f t="shared" si="14"/>
        <v>0</v>
      </c>
      <c r="J18" s="124">
        <f t="shared" si="14"/>
        <v>7.25</v>
      </c>
      <c r="K18" s="124">
        <f t="shared" si="14"/>
        <v>0</v>
      </c>
      <c r="L18" s="124">
        <f t="shared" si="14"/>
        <v>0</v>
      </c>
      <c r="M18" s="124">
        <f t="shared" si="14"/>
        <v>4.5</v>
      </c>
      <c r="N18" s="124">
        <f t="shared" si="14"/>
        <v>0</v>
      </c>
      <c r="O18" s="124">
        <f t="shared" si="14"/>
        <v>0</v>
      </c>
      <c r="P18" s="124">
        <f t="shared" si="14"/>
        <v>0</v>
      </c>
      <c r="Q18" s="124">
        <f t="shared" si="1"/>
        <v>87.2</v>
      </c>
      <c r="R18" s="124">
        <f t="shared" si="2"/>
        <v>79.95</v>
      </c>
      <c r="S18" s="124">
        <f t="shared" ref="S18:Z18" si="15">S19</f>
        <v>79.95</v>
      </c>
      <c r="T18" s="124">
        <f t="shared" si="15"/>
        <v>0</v>
      </c>
      <c r="U18" s="124">
        <f t="shared" si="15"/>
        <v>0</v>
      </c>
      <c r="V18" s="124">
        <f t="shared" si="15"/>
        <v>7.25</v>
      </c>
      <c r="W18" s="124">
        <f t="shared" si="15"/>
        <v>0</v>
      </c>
      <c r="X18" s="124">
        <f t="shared" si="15"/>
        <v>0</v>
      </c>
      <c r="Y18" s="124">
        <f t="shared" si="15"/>
        <v>4.5</v>
      </c>
      <c r="Z18" s="124">
        <f t="shared" si="15"/>
        <v>0</v>
      </c>
      <c r="AA18" s="124"/>
      <c r="AB18" s="124"/>
    </row>
    <row r="19" ht="23" customHeight="1" spans="1:28">
      <c r="A19" s="127"/>
      <c r="B19" s="127"/>
      <c r="C19" s="127" t="s">
        <v>145</v>
      </c>
      <c r="D19" s="127" t="s">
        <v>147</v>
      </c>
      <c r="E19" s="124">
        <f t="shared" si="4"/>
        <v>87.2</v>
      </c>
      <c r="F19" s="124">
        <f t="shared" si="5"/>
        <v>79.95</v>
      </c>
      <c r="G19" s="124">
        <v>79.95</v>
      </c>
      <c r="H19" s="124"/>
      <c r="I19" s="124"/>
      <c r="J19" s="124">
        <v>7.25</v>
      </c>
      <c r="K19" s="124"/>
      <c r="L19" s="124"/>
      <c r="M19" s="124">
        <v>4.5</v>
      </c>
      <c r="N19" s="124"/>
      <c r="O19" s="124"/>
      <c r="P19" s="124"/>
      <c r="Q19" s="124">
        <f t="shared" si="1"/>
        <v>87.2</v>
      </c>
      <c r="R19" s="124">
        <f t="shared" si="2"/>
        <v>79.95</v>
      </c>
      <c r="S19" s="124">
        <v>79.95</v>
      </c>
      <c r="T19" s="124"/>
      <c r="U19" s="124"/>
      <c r="V19" s="124">
        <v>7.25</v>
      </c>
      <c r="W19" s="124"/>
      <c r="X19" s="124"/>
      <c r="Y19" s="124">
        <v>4.5</v>
      </c>
      <c r="Z19" s="124"/>
      <c r="AA19" s="124"/>
      <c r="AB19" s="124"/>
    </row>
    <row r="20" ht="23" customHeight="1" spans="1:28">
      <c r="A20" s="127" t="s">
        <v>154</v>
      </c>
      <c r="B20" s="127"/>
      <c r="C20" s="127"/>
      <c r="D20" s="127" t="s">
        <v>155</v>
      </c>
      <c r="E20" s="124">
        <f t="shared" ref="E20:E38" si="16">F20+J20+N20</f>
        <v>94.01</v>
      </c>
      <c r="F20" s="124">
        <f t="shared" ref="F20:F38" si="17">G20+H20+I20</f>
        <v>66.61</v>
      </c>
      <c r="G20" s="124">
        <f>G21+G25</f>
        <v>66.61</v>
      </c>
      <c r="H20" s="124">
        <f t="shared" ref="H20:P20" si="18">H21+H25</f>
        <v>0</v>
      </c>
      <c r="I20" s="124">
        <f t="shared" si="18"/>
        <v>0</v>
      </c>
      <c r="J20" s="124">
        <f t="shared" si="18"/>
        <v>0</v>
      </c>
      <c r="K20" s="124">
        <f t="shared" si="18"/>
        <v>0</v>
      </c>
      <c r="L20" s="124">
        <f t="shared" si="18"/>
        <v>0</v>
      </c>
      <c r="M20" s="124">
        <f t="shared" si="18"/>
        <v>0</v>
      </c>
      <c r="N20" s="124">
        <f t="shared" si="18"/>
        <v>27.4</v>
      </c>
      <c r="O20" s="124">
        <f t="shared" si="18"/>
        <v>0</v>
      </c>
      <c r="P20" s="124">
        <f t="shared" si="18"/>
        <v>0</v>
      </c>
      <c r="Q20" s="124">
        <f t="shared" ref="Q20:Q40" si="19">R20+V20+Z20</f>
        <v>94.01</v>
      </c>
      <c r="R20" s="124">
        <f t="shared" ref="R20:R40" si="20">S20+T20+U20</f>
        <v>66.61</v>
      </c>
      <c r="S20" s="124">
        <f t="shared" ref="S20:Z20" si="21">S21+S25</f>
        <v>66.61</v>
      </c>
      <c r="T20" s="124">
        <f t="shared" si="21"/>
        <v>0</v>
      </c>
      <c r="U20" s="124">
        <f t="shared" si="21"/>
        <v>0</v>
      </c>
      <c r="V20" s="124">
        <f t="shared" si="21"/>
        <v>0</v>
      </c>
      <c r="W20" s="124">
        <f t="shared" si="21"/>
        <v>0</v>
      </c>
      <c r="X20" s="124">
        <f t="shared" si="21"/>
        <v>0</v>
      </c>
      <c r="Y20" s="124">
        <f t="shared" si="21"/>
        <v>0</v>
      </c>
      <c r="Z20" s="124">
        <f t="shared" si="21"/>
        <v>27.4</v>
      </c>
      <c r="AA20" s="124"/>
      <c r="AB20" s="124"/>
    </row>
    <row r="21" ht="23" customHeight="1" spans="1:28">
      <c r="A21" s="127"/>
      <c r="B21" s="127" t="s">
        <v>156</v>
      </c>
      <c r="C21" s="127"/>
      <c r="D21" s="127" t="s">
        <v>157</v>
      </c>
      <c r="E21" s="124">
        <f t="shared" si="16"/>
        <v>89.65</v>
      </c>
      <c r="F21" s="124">
        <f t="shared" si="17"/>
        <v>66.61</v>
      </c>
      <c r="G21" s="124">
        <f>SUM(G22:G24)</f>
        <v>66.61</v>
      </c>
      <c r="H21" s="124">
        <f t="shared" ref="H21:P21" si="22">SUM(H22:H24)</f>
        <v>0</v>
      </c>
      <c r="I21" s="124">
        <f t="shared" si="22"/>
        <v>0</v>
      </c>
      <c r="J21" s="124">
        <f t="shared" si="22"/>
        <v>0</v>
      </c>
      <c r="K21" s="124">
        <f t="shared" si="22"/>
        <v>0</v>
      </c>
      <c r="L21" s="124">
        <f t="shared" si="22"/>
        <v>0</v>
      </c>
      <c r="M21" s="124">
        <f t="shared" si="22"/>
        <v>0</v>
      </c>
      <c r="N21" s="124">
        <f t="shared" si="22"/>
        <v>23.04</v>
      </c>
      <c r="O21" s="124">
        <f t="shared" si="22"/>
        <v>0</v>
      </c>
      <c r="P21" s="124">
        <f t="shared" si="22"/>
        <v>0</v>
      </c>
      <c r="Q21" s="124">
        <f t="shared" si="19"/>
        <v>89.65</v>
      </c>
      <c r="R21" s="124">
        <f t="shared" si="20"/>
        <v>66.61</v>
      </c>
      <c r="S21" s="124">
        <f t="shared" ref="S21:Z21" si="23">SUM(S22:S24)</f>
        <v>66.61</v>
      </c>
      <c r="T21" s="124">
        <f t="shared" si="23"/>
        <v>0</v>
      </c>
      <c r="U21" s="124">
        <f t="shared" si="23"/>
        <v>0</v>
      </c>
      <c r="V21" s="124">
        <f t="shared" si="23"/>
        <v>0</v>
      </c>
      <c r="W21" s="124">
        <f t="shared" si="23"/>
        <v>0</v>
      </c>
      <c r="X21" s="124">
        <f t="shared" si="23"/>
        <v>0</v>
      </c>
      <c r="Y21" s="124">
        <f t="shared" si="23"/>
        <v>0</v>
      </c>
      <c r="Z21" s="124">
        <f t="shared" si="23"/>
        <v>23.04</v>
      </c>
      <c r="AA21" s="124"/>
      <c r="AB21" s="124"/>
    </row>
    <row r="22" ht="23" customHeight="1" spans="1:28">
      <c r="A22" s="127"/>
      <c r="B22" s="127"/>
      <c r="C22" s="127" t="s">
        <v>145</v>
      </c>
      <c r="D22" s="127" t="s">
        <v>158</v>
      </c>
      <c r="E22" s="124">
        <f t="shared" si="16"/>
        <v>23.04</v>
      </c>
      <c r="F22" s="124">
        <f t="shared" si="17"/>
        <v>0</v>
      </c>
      <c r="G22" s="124"/>
      <c r="H22" s="124"/>
      <c r="I22" s="124"/>
      <c r="J22" s="124"/>
      <c r="K22" s="124"/>
      <c r="L22" s="124"/>
      <c r="M22" s="124"/>
      <c r="N22" s="124">
        <v>23.04</v>
      </c>
      <c r="O22" s="124"/>
      <c r="P22" s="124"/>
      <c r="Q22" s="124">
        <f t="shared" si="19"/>
        <v>23.04</v>
      </c>
      <c r="R22" s="124">
        <f t="shared" si="20"/>
        <v>0</v>
      </c>
      <c r="S22" s="124"/>
      <c r="T22" s="124"/>
      <c r="U22" s="124"/>
      <c r="V22" s="124"/>
      <c r="W22" s="124"/>
      <c r="X22" s="124"/>
      <c r="Y22" s="124"/>
      <c r="Z22" s="124">
        <v>23.04</v>
      </c>
      <c r="AA22" s="124"/>
      <c r="AB22" s="124"/>
    </row>
    <row r="23" ht="23" customHeight="1" spans="1:28">
      <c r="A23" s="127"/>
      <c r="B23" s="127"/>
      <c r="C23" s="127" t="s">
        <v>156</v>
      </c>
      <c r="D23" s="127" t="s">
        <v>159</v>
      </c>
      <c r="E23" s="124">
        <f t="shared" si="16"/>
        <v>47.58</v>
      </c>
      <c r="F23" s="124">
        <f t="shared" si="17"/>
        <v>47.58</v>
      </c>
      <c r="G23" s="124">
        <v>47.58</v>
      </c>
      <c r="H23" s="124"/>
      <c r="I23" s="124"/>
      <c r="J23" s="124"/>
      <c r="K23" s="124"/>
      <c r="L23" s="124"/>
      <c r="M23" s="124"/>
      <c r="N23" s="124"/>
      <c r="O23" s="124"/>
      <c r="P23" s="124"/>
      <c r="Q23" s="124">
        <f t="shared" si="19"/>
        <v>47.58</v>
      </c>
      <c r="R23" s="124">
        <f t="shared" si="20"/>
        <v>47.58</v>
      </c>
      <c r="S23" s="124">
        <v>47.58</v>
      </c>
      <c r="T23" s="124"/>
      <c r="U23" s="124"/>
      <c r="V23" s="124"/>
      <c r="W23" s="124"/>
      <c r="X23" s="124"/>
      <c r="Y23" s="124"/>
      <c r="Z23" s="124"/>
      <c r="AA23" s="124"/>
      <c r="AB23" s="124"/>
    </row>
    <row r="24" ht="23" customHeight="1" spans="1:28">
      <c r="A24" s="127"/>
      <c r="B24" s="127"/>
      <c r="C24" s="127" t="s">
        <v>160</v>
      </c>
      <c r="D24" s="127" t="s">
        <v>161</v>
      </c>
      <c r="E24" s="124">
        <f t="shared" si="16"/>
        <v>19.03</v>
      </c>
      <c r="F24" s="124">
        <f t="shared" si="17"/>
        <v>19.03</v>
      </c>
      <c r="G24" s="124">
        <v>19.03</v>
      </c>
      <c r="H24" s="124"/>
      <c r="I24" s="124"/>
      <c r="J24" s="124"/>
      <c r="K24" s="124"/>
      <c r="L24" s="124"/>
      <c r="M24" s="124"/>
      <c r="N24" s="124"/>
      <c r="O24" s="124"/>
      <c r="P24" s="124"/>
      <c r="Q24" s="124">
        <f t="shared" si="19"/>
        <v>19.03</v>
      </c>
      <c r="R24" s="124">
        <f t="shared" si="20"/>
        <v>19.03</v>
      </c>
      <c r="S24" s="124">
        <v>19.03</v>
      </c>
      <c r="T24" s="124"/>
      <c r="U24" s="124"/>
      <c r="V24" s="124"/>
      <c r="W24" s="124"/>
      <c r="X24" s="124"/>
      <c r="Y24" s="124"/>
      <c r="Z24" s="124"/>
      <c r="AA24" s="124"/>
      <c r="AB24" s="124"/>
    </row>
    <row r="25" ht="23" customHeight="1" spans="1:28">
      <c r="A25" s="127"/>
      <c r="B25" s="127" t="s">
        <v>162</v>
      </c>
      <c r="C25" s="127"/>
      <c r="D25" s="127" t="s">
        <v>163</v>
      </c>
      <c r="E25" s="124">
        <f t="shared" si="16"/>
        <v>4.36</v>
      </c>
      <c r="F25" s="124">
        <f t="shared" si="17"/>
        <v>0</v>
      </c>
      <c r="G25" s="124">
        <f>G26</f>
        <v>0</v>
      </c>
      <c r="H25" s="124">
        <f t="shared" ref="H25:P25" si="24">H26</f>
        <v>0</v>
      </c>
      <c r="I25" s="124">
        <f t="shared" si="24"/>
        <v>0</v>
      </c>
      <c r="J25" s="124">
        <f t="shared" si="24"/>
        <v>0</v>
      </c>
      <c r="K25" s="124">
        <f t="shared" si="24"/>
        <v>0</v>
      </c>
      <c r="L25" s="124">
        <f t="shared" si="24"/>
        <v>0</v>
      </c>
      <c r="M25" s="124">
        <f t="shared" si="24"/>
        <v>0</v>
      </c>
      <c r="N25" s="124">
        <f t="shared" si="24"/>
        <v>4.36</v>
      </c>
      <c r="O25" s="124">
        <f t="shared" si="24"/>
        <v>0</v>
      </c>
      <c r="P25" s="124">
        <f t="shared" si="24"/>
        <v>0</v>
      </c>
      <c r="Q25" s="124">
        <f t="shared" si="19"/>
        <v>4.36</v>
      </c>
      <c r="R25" s="124">
        <f t="shared" si="20"/>
        <v>0</v>
      </c>
      <c r="S25" s="124">
        <f t="shared" ref="S25:Z25" si="25">S26</f>
        <v>0</v>
      </c>
      <c r="T25" s="124">
        <f t="shared" si="25"/>
        <v>0</v>
      </c>
      <c r="U25" s="124">
        <f t="shared" si="25"/>
        <v>0</v>
      </c>
      <c r="V25" s="124">
        <f t="shared" si="25"/>
        <v>0</v>
      </c>
      <c r="W25" s="124">
        <f t="shared" si="25"/>
        <v>0</v>
      </c>
      <c r="X25" s="124">
        <f t="shared" si="25"/>
        <v>0</v>
      </c>
      <c r="Y25" s="124">
        <f t="shared" si="25"/>
        <v>0</v>
      </c>
      <c r="Z25" s="124">
        <f t="shared" si="25"/>
        <v>4.36</v>
      </c>
      <c r="AA25" s="124"/>
      <c r="AB25" s="124"/>
    </row>
    <row r="26" ht="23" customHeight="1" spans="1:28">
      <c r="A26" s="127"/>
      <c r="B26" s="127"/>
      <c r="C26" s="127" t="s">
        <v>145</v>
      </c>
      <c r="D26" s="127" t="s">
        <v>164</v>
      </c>
      <c r="E26" s="124">
        <f t="shared" si="16"/>
        <v>4.36</v>
      </c>
      <c r="F26" s="124">
        <f t="shared" si="17"/>
        <v>0</v>
      </c>
      <c r="G26" s="124"/>
      <c r="H26" s="124"/>
      <c r="I26" s="124"/>
      <c r="J26" s="124"/>
      <c r="K26" s="124"/>
      <c r="L26" s="124"/>
      <c r="M26" s="124"/>
      <c r="N26" s="124">
        <v>4.36</v>
      </c>
      <c r="O26" s="124"/>
      <c r="P26" s="124"/>
      <c r="Q26" s="124">
        <f t="shared" si="19"/>
        <v>4.36</v>
      </c>
      <c r="R26" s="124">
        <f t="shared" si="20"/>
        <v>0</v>
      </c>
      <c r="S26" s="124"/>
      <c r="T26" s="124"/>
      <c r="U26" s="124"/>
      <c r="V26" s="124"/>
      <c r="W26" s="124"/>
      <c r="X26" s="124"/>
      <c r="Y26" s="124"/>
      <c r="Z26" s="124">
        <v>4.36</v>
      </c>
      <c r="AA26" s="124"/>
      <c r="AB26" s="124"/>
    </row>
    <row r="27" ht="23" customHeight="1" spans="1:28">
      <c r="A27" s="127" t="s">
        <v>165</v>
      </c>
      <c r="B27" s="127"/>
      <c r="C27" s="127"/>
      <c r="D27" s="127" t="s">
        <v>166</v>
      </c>
      <c r="E27" s="124">
        <f t="shared" si="16"/>
        <v>25.93</v>
      </c>
      <c r="F27" s="124">
        <f t="shared" si="17"/>
        <v>18.79</v>
      </c>
      <c r="G27" s="124">
        <f>G28+G30</f>
        <v>18.79</v>
      </c>
      <c r="H27" s="124">
        <f t="shared" ref="H27:P27" si="26">H28+H30</f>
        <v>0</v>
      </c>
      <c r="I27" s="124">
        <f t="shared" si="26"/>
        <v>0</v>
      </c>
      <c r="J27" s="124">
        <f t="shared" si="26"/>
        <v>7.14</v>
      </c>
      <c r="K27" s="124">
        <f t="shared" si="26"/>
        <v>0</v>
      </c>
      <c r="L27" s="124">
        <f t="shared" si="26"/>
        <v>0</v>
      </c>
      <c r="M27" s="124">
        <f t="shared" si="26"/>
        <v>0</v>
      </c>
      <c r="N27" s="124">
        <f t="shared" si="26"/>
        <v>0</v>
      </c>
      <c r="O27" s="124">
        <f t="shared" si="26"/>
        <v>0</v>
      </c>
      <c r="P27" s="124">
        <f t="shared" si="26"/>
        <v>0</v>
      </c>
      <c r="Q27" s="124">
        <f t="shared" si="19"/>
        <v>25.93</v>
      </c>
      <c r="R27" s="124">
        <f t="shared" si="20"/>
        <v>18.79</v>
      </c>
      <c r="S27" s="124">
        <f t="shared" ref="S27:Z27" si="27">S28+S30</f>
        <v>18.79</v>
      </c>
      <c r="T27" s="124">
        <f t="shared" si="27"/>
        <v>0</v>
      </c>
      <c r="U27" s="124">
        <f t="shared" si="27"/>
        <v>0</v>
      </c>
      <c r="V27" s="124">
        <f t="shared" si="27"/>
        <v>7.14</v>
      </c>
      <c r="W27" s="124">
        <f t="shared" si="27"/>
        <v>0</v>
      </c>
      <c r="X27" s="124">
        <f t="shared" si="27"/>
        <v>0</v>
      </c>
      <c r="Y27" s="124">
        <f t="shared" si="27"/>
        <v>0</v>
      </c>
      <c r="Z27" s="124">
        <f t="shared" si="27"/>
        <v>0</v>
      </c>
      <c r="AA27" s="124"/>
      <c r="AB27" s="124"/>
    </row>
    <row r="28" ht="23" customHeight="1" spans="1:28">
      <c r="A28" s="127"/>
      <c r="B28" s="127" t="s">
        <v>167</v>
      </c>
      <c r="C28" s="127"/>
      <c r="D28" s="127" t="s">
        <v>168</v>
      </c>
      <c r="E28" s="124">
        <f t="shared" si="16"/>
        <v>7.14</v>
      </c>
      <c r="F28" s="124">
        <f t="shared" si="17"/>
        <v>0</v>
      </c>
      <c r="G28" s="124">
        <f>G29</f>
        <v>0</v>
      </c>
      <c r="H28" s="124">
        <f t="shared" ref="H28:P28" si="28">H29</f>
        <v>0</v>
      </c>
      <c r="I28" s="124">
        <f t="shared" si="28"/>
        <v>0</v>
      </c>
      <c r="J28" s="124">
        <f t="shared" si="28"/>
        <v>7.14</v>
      </c>
      <c r="K28" s="124">
        <f t="shared" si="28"/>
        <v>0</v>
      </c>
      <c r="L28" s="124">
        <f t="shared" si="28"/>
        <v>0</v>
      </c>
      <c r="M28" s="124">
        <f t="shared" si="28"/>
        <v>0</v>
      </c>
      <c r="N28" s="124">
        <f t="shared" si="28"/>
        <v>0</v>
      </c>
      <c r="O28" s="124">
        <f t="shared" si="28"/>
        <v>0</v>
      </c>
      <c r="P28" s="124">
        <f t="shared" si="28"/>
        <v>0</v>
      </c>
      <c r="Q28" s="124">
        <f t="shared" si="19"/>
        <v>7.14</v>
      </c>
      <c r="R28" s="124">
        <f t="shared" si="20"/>
        <v>0</v>
      </c>
      <c r="S28" s="124">
        <f t="shared" ref="S28:Z28" si="29">S29</f>
        <v>0</v>
      </c>
      <c r="T28" s="124">
        <f t="shared" si="29"/>
        <v>0</v>
      </c>
      <c r="U28" s="124">
        <f t="shared" si="29"/>
        <v>0</v>
      </c>
      <c r="V28" s="124">
        <f t="shared" si="29"/>
        <v>7.14</v>
      </c>
      <c r="W28" s="124">
        <f t="shared" si="29"/>
        <v>0</v>
      </c>
      <c r="X28" s="124">
        <f t="shared" si="29"/>
        <v>0</v>
      </c>
      <c r="Y28" s="124">
        <f t="shared" si="29"/>
        <v>0</v>
      </c>
      <c r="Z28" s="124">
        <f t="shared" si="29"/>
        <v>0</v>
      </c>
      <c r="AA28" s="124"/>
      <c r="AB28" s="124"/>
    </row>
    <row r="29" ht="23" customHeight="1" spans="1:28">
      <c r="A29" s="127"/>
      <c r="B29" s="127"/>
      <c r="C29" s="127" t="s">
        <v>169</v>
      </c>
      <c r="D29" s="127" t="s">
        <v>170</v>
      </c>
      <c r="E29" s="124">
        <f t="shared" si="16"/>
        <v>7.14</v>
      </c>
      <c r="F29" s="124">
        <f t="shared" si="17"/>
        <v>0</v>
      </c>
      <c r="G29" s="124"/>
      <c r="H29" s="124"/>
      <c r="I29" s="124"/>
      <c r="J29" s="124">
        <v>7.14</v>
      </c>
      <c r="K29" s="124"/>
      <c r="L29" s="124"/>
      <c r="M29" s="124"/>
      <c r="N29" s="124"/>
      <c r="O29" s="124"/>
      <c r="P29" s="124"/>
      <c r="Q29" s="124">
        <f t="shared" si="19"/>
        <v>7.14</v>
      </c>
      <c r="R29" s="124">
        <f t="shared" si="20"/>
        <v>0</v>
      </c>
      <c r="S29" s="124"/>
      <c r="T29" s="124"/>
      <c r="U29" s="124"/>
      <c r="V29" s="124">
        <v>7.14</v>
      </c>
      <c r="W29" s="124"/>
      <c r="X29" s="124"/>
      <c r="Y29" s="124"/>
      <c r="Z29" s="124"/>
      <c r="AA29" s="124"/>
      <c r="AB29" s="124"/>
    </row>
    <row r="30" ht="23" customHeight="1" spans="1:28">
      <c r="A30" s="127"/>
      <c r="B30" s="127" t="s">
        <v>124</v>
      </c>
      <c r="C30" s="127"/>
      <c r="D30" s="127" t="s">
        <v>171</v>
      </c>
      <c r="E30" s="124">
        <f t="shared" si="16"/>
        <v>18.79</v>
      </c>
      <c r="F30" s="124">
        <f t="shared" si="17"/>
        <v>18.79</v>
      </c>
      <c r="G30" s="124">
        <f>SUM(G31:G33)</f>
        <v>18.79</v>
      </c>
      <c r="H30" s="124">
        <f t="shared" ref="H30:P30" si="30">SUM(H31:H33)</f>
        <v>0</v>
      </c>
      <c r="I30" s="124">
        <f t="shared" si="30"/>
        <v>0</v>
      </c>
      <c r="J30" s="124">
        <f t="shared" si="30"/>
        <v>0</v>
      </c>
      <c r="K30" s="124">
        <f t="shared" si="30"/>
        <v>0</v>
      </c>
      <c r="L30" s="124">
        <f t="shared" si="30"/>
        <v>0</v>
      </c>
      <c r="M30" s="124">
        <f t="shared" si="30"/>
        <v>0</v>
      </c>
      <c r="N30" s="124">
        <f t="shared" si="30"/>
        <v>0</v>
      </c>
      <c r="O30" s="124">
        <f t="shared" si="30"/>
        <v>0</v>
      </c>
      <c r="P30" s="124">
        <f t="shared" si="30"/>
        <v>0</v>
      </c>
      <c r="Q30" s="124">
        <f t="shared" si="19"/>
        <v>18.79</v>
      </c>
      <c r="R30" s="124">
        <f t="shared" si="20"/>
        <v>18.79</v>
      </c>
      <c r="S30" s="124">
        <f t="shared" ref="S30:Z30" si="31">SUM(S31:S33)</f>
        <v>18.79</v>
      </c>
      <c r="T30" s="124">
        <f t="shared" si="31"/>
        <v>0</v>
      </c>
      <c r="U30" s="124">
        <f t="shared" si="31"/>
        <v>0</v>
      </c>
      <c r="V30" s="124">
        <f t="shared" si="31"/>
        <v>0</v>
      </c>
      <c r="W30" s="124">
        <f t="shared" si="31"/>
        <v>0</v>
      </c>
      <c r="X30" s="124">
        <f t="shared" si="31"/>
        <v>0</v>
      </c>
      <c r="Y30" s="124">
        <f t="shared" si="31"/>
        <v>0</v>
      </c>
      <c r="Z30" s="124">
        <f t="shared" si="31"/>
        <v>0</v>
      </c>
      <c r="AA30" s="124"/>
      <c r="AB30" s="124"/>
    </row>
    <row r="31" ht="23" customHeight="1" spans="1:28">
      <c r="A31" s="127"/>
      <c r="B31" s="127"/>
      <c r="C31" s="127" t="s">
        <v>145</v>
      </c>
      <c r="D31" s="127" t="s">
        <v>172</v>
      </c>
      <c r="E31" s="124">
        <f t="shared" si="16"/>
        <v>9.65</v>
      </c>
      <c r="F31" s="124">
        <f t="shared" si="17"/>
        <v>9.65</v>
      </c>
      <c r="G31" s="124">
        <v>9.65</v>
      </c>
      <c r="H31" s="124"/>
      <c r="I31" s="124"/>
      <c r="J31" s="124"/>
      <c r="K31" s="124"/>
      <c r="L31" s="124"/>
      <c r="M31" s="124"/>
      <c r="N31" s="124"/>
      <c r="O31" s="124"/>
      <c r="P31" s="124"/>
      <c r="Q31" s="124">
        <f t="shared" si="19"/>
        <v>9.65</v>
      </c>
      <c r="R31" s="124">
        <f t="shared" si="20"/>
        <v>9.65</v>
      </c>
      <c r="S31" s="124">
        <v>9.65</v>
      </c>
      <c r="T31" s="124"/>
      <c r="U31" s="124"/>
      <c r="V31" s="124"/>
      <c r="W31" s="124"/>
      <c r="X31" s="124"/>
      <c r="Y31" s="124"/>
      <c r="Z31" s="124"/>
      <c r="AA31" s="124"/>
      <c r="AB31" s="124"/>
    </row>
    <row r="32" ht="23" customHeight="1" spans="1:28">
      <c r="A32" s="127"/>
      <c r="B32" s="127"/>
      <c r="C32" s="127" t="s">
        <v>150</v>
      </c>
      <c r="D32" s="127" t="s">
        <v>173</v>
      </c>
      <c r="E32" s="124">
        <f t="shared" si="16"/>
        <v>7.71</v>
      </c>
      <c r="F32" s="124">
        <f t="shared" si="17"/>
        <v>7.71</v>
      </c>
      <c r="G32" s="124">
        <v>7.71</v>
      </c>
      <c r="H32" s="124"/>
      <c r="I32" s="124"/>
      <c r="J32" s="124"/>
      <c r="K32" s="124"/>
      <c r="L32" s="124"/>
      <c r="M32" s="124"/>
      <c r="N32" s="124"/>
      <c r="O32" s="124"/>
      <c r="P32" s="124"/>
      <c r="Q32" s="124">
        <f t="shared" si="19"/>
        <v>7.71</v>
      </c>
      <c r="R32" s="124">
        <f t="shared" si="20"/>
        <v>7.71</v>
      </c>
      <c r="S32" s="124">
        <v>7.71</v>
      </c>
      <c r="T32" s="124"/>
      <c r="U32" s="124"/>
      <c r="V32" s="124"/>
      <c r="W32" s="124"/>
      <c r="X32" s="124"/>
      <c r="Y32" s="124"/>
      <c r="Z32" s="124"/>
      <c r="AA32" s="124"/>
      <c r="AB32" s="124"/>
    </row>
    <row r="33" ht="23" customHeight="1" spans="1:28">
      <c r="A33" s="127"/>
      <c r="B33" s="127"/>
      <c r="C33" s="127" t="s">
        <v>169</v>
      </c>
      <c r="D33" s="127" t="s">
        <v>174</v>
      </c>
      <c r="E33" s="124">
        <f t="shared" si="16"/>
        <v>1.43</v>
      </c>
      <c r="F33" s="124">
        <f t="shared" si="17"/>
        <v>1.43</v>
      </c>
      <c r="G33" s="124">
        <v>1.43</v>
      </c>
      <c r="H33" s="124"/>
      <c r="I33" s="124"/>
      <c r="J33" s="124"/>
      <c r="K33" s="124"/>
      <c r="L33" s="124"/>
      <c r="M33" s="124"/>
      <c r="N33" s="124"/>
      <c r="O33" s="124"/>
      <c r="P33" s="124"/>
      <c r="Q33" s="124">
        <f t="shared" si="19"/>
        <v>1.43</v>
      </c>
      <c r="R33" s="124">
        <f t="shared" si="20"/>
        <v>1.43</v>
      </c>
      <c r="S33" s="124">
        <v>1.43</v>
      </c>
      <c r="T33" s="124"/>
      <c r="U33" s="124"/>
      <c r="V33" s="124"/>
      <c r="W33" s="124"/>
      <c r="X33" s="124"/>
      <c r="Y33" s="124"/>
      <c r="Z33" s="124"/>
      <c r="AA33" s="124"/>
      <c r="AB33" s="124"/>
    </row>
    <row r="34" ht="23" customHeight="1" spans="1:28">
      <c r="A34" s="127" t="s">
        <v>175</v>
      </c>
      <c r="B34" s="127"/>
      <c r="C34" s="127"/>
      <c r="D34" s="127" t="s">
        <v>176</v>
      </c>
      <c r="E34" s="124">
        <f t="shared" si="16"/>
        <v>28.55</v>
      </c>
      <c r="F34" s="124">
        <f t="shared" si="17"/>
        <v>28.55</v>
      </c>
      <c r="G34" s="124">
        <f>G35</f>
        <v>28.55</v>
      </c>
      <c r="H34" s="124">
        <f t="shared" ref="H34:P34" si="32">H35</f>
        <v>0</v>
      </c>
      <c r="I34" s="124">
        <f t="shared" si="32"/>
        <v>0</v>
      </c>
      <c r="J34" s="124">
        <f t="shared" si="32"/>
        <v>0</v>
      </c>
      <c r="K34" s="124">
        <f t="shared" si="32"/>
        <v>0</v>
      </c>
      <c r="L34" s="124">
        <f t="shared" si="32"/>
        <v>0</v>
      </c>
      <c r="M34" s="124">
        <f t="shared" si="32"/>
        <v>0</v>
      </c>
      <c r="N34" s="124">
        <f t="shared" si="32"/>
        <v>0</v>
      </c>
      <c r="O34" s="124">
        <f t="shared" si="32"/>
        <v>0</v>
      </c>
      <c r="P34" s="124">
        <f t="shared" si="32"/>
        <v>0</v>
      </c>
      <c r="Q34" s="124">
        <f t="shared" si="19"/>
        <v>28.55</v>
      </c>
      <c r="R34" s="124">
        <f t="shared" si="20"/>
        <v>28.55</v>
      </c>
      <c r="S34" s="124">
        <f t="shared" ref="S34:Z34" si="33">S35</f>
        <v>28.55</v>
      </c>
      <c r="T34" s="124">
        <f t="shared" si="33"/>
        <v>0</v>
      </c>
      <c r="U34" s="124">
        <f t="shared" si="33"/>
        <v>0</v>
      </c>
      <c r="V34" s="124">
        <f t="shared" si="33"/>
        <v>0</v>
      </c>
      <c r="W34" s="124">
        <f t="shared" si="33"/>
        <v>0</v>
      </c>
      <c r="X34" s="124">
        <f t="shared" si="33"/>
        <v>0</v>
      </c>
      <c r="Y34" s="124">
        <f t="shared" si="33"/>
        <v>0</v>
      </c>
      <c r="Z34" s="124">
        <f t="shared" si="33"/>
        <v>0</v>
      </c>
      <c r="AA34" s="124"/>
      <c r="AB34" s="124"/>
    </row>
    <row r="35" ht="23" customHeight="1" spans="1:28">
      <c r="A35" s="127"/>
      <c r="B35" s="127" t="s">
        <v>177</v>
      </c>
      <c r="C35" s="127"/>
      <c r="D35" s="127" t="s">
        <v>178</v>
      </c>
      <c r="E35" s="124">
        <f t="shared" si="16"/>
        <v>28.55</v>
      </c>
      <c r="F35" s="124">
        <f t="shared" si="17"/>
        <v>28.55</v>
      </c>
      <c r="G35" s="124">
        <f>G36</f>
        <v>28.55</v>
      </c>
      <c r="H35" s="124">
        <f t="shared" ref="H35:P35" si="34">H36</f>
        <v>0</v>
      </c>
      <c r="I35" s="124">
        <f t="shared" si="34"/>
        <v>0</v>
      </c>
      <c r="J35" s="124">
        <f t="shared" si="34"/>
        <v>0</v>
      </c>
      <c r="K35" s="124">
        <f t="shared" si="34"/>
        <v>0</v>
      </c>
      <c r="L35" s="124">
        <f t="shared" si="34"/>
        <v>0</v>
      </c>
      <c r="M35" s="124">
        <f t="shared" si="34"/>
        <v>0</v>
      </c>
      <c r="N35" s="124">
        <f t="shared" si="34"/>
        <v>0</v>
      </c>
      <c r="O35" s="124">
        <f t="shared" si="34"/>
        <v>0</v>
      </c>
      <c r="P35" s="124">
        <f t="shared" si="34"/>
        <v>0</v>
      </c>
      <c r="Q35" s="124">
        <f t="shared" si="19"/>
        <v>28.55</v>
      </c>
      <c r="R35" s="124">
        <f t="shared" si="20"/>
        <v>28.55</v>
      </c>
      <c r="S35" s="124">
        <f t="shared" ref="S35:Z35" si="35">S36</f>
        <v>28.55</v>
      </c>
      <c r="T35" s="124">
        <f t="shared" si="35"/>
        <v>0</v>
      </c>
      <c r="U35" s="124">
        <f t="shared" si="35"/>
        <v>0</v>
      </c>
      <c r="V35" s="124">
        <f t="shared" si="35"/>
        <v>0</v>
      </c>
      <c r="W35" s="124">
        <f t="shared" si="35"/>
        <v>0</v>
      </c>
      <c r="X35" s="124">
        <f t="shared" si="35"/>
        <v>0</v>
      </c>
      <c r="Y35" s="124">
        <f t="shared" si="35"/>
        <v>0</v>
      </c>
      <c r="Z35" s="124">
        <f t="shared" si="35"/>
        <v>0</v>
      </c>
      <c r="AA35" s="124"/>
      <c r="AB35" s="124"/>
    </row>
    <row r="36" ht="23" customHeight="1" spans="1:28">
      <c r="A36" s="127"/>
      <c r="B36" s="127"/>
      <c r="C36" s="127" t="s">
        <v>145</v>
      </c>
      <c r="D36" s="127" t="s">
        <v>179</v>
      </c>
      <c r="E36" s="124">
        <f t="shared" si="16"/>
        <v>28.55</v>
      </c>
      <c r="F36" s="124">
        <f t="shared" si="17"/>
        <v>28.55</v>
      </c>
      <c r="G36" s="124">
        <v>28.55</v>
      </c>
      <c r="H36" s="124"/>
      <c r="I36" s="124"/>
      <c r="J36" s="124"/>
      <c r="K36" s="124"/>
      <c r="L36" s="124"/>
      <c r="M36" s="124"/>
      <c r="N36" s="124"/>
      <c r="O36" s="124"/>
      <c r="P36" s="124"/>
      <c r="Q36" s="124">
        <f t="shared" si="19"/>
        <v>28.55</v>
      </c>
      <c r="R36" s="124">
        <f t="shared" si="20"/>
        <v>28.55</v>
      </c>
      <c r="S36" s="124">
        <v>28.55</v>
      </c>
      <c r="T36" s="124"/>
      <c r="U36" s="124"/>
      <c r="V36" s="124"/>
      <c r="W36" s="124"/>
      <c r="X36" s="124"/>
      <c r="Y36" s="124"/>
      <c r="Z36" s="124"/>
      <c r="AA36" s="124"/>
      <c r="AB36" s="124"/>
    </row>
    <row r="37" ht="23" customHeight="1" spans="1:28">
      <c r="A37" s="125"/>
      <c r="B37" s="125"/>
      <c r="C37" s="125"/>
      <c r="D37" s="125" t="s">
        <v>180</v>
      </c>
      <c r="E37" s="126">
        <f t="shared" ref="E37:E48" si="36">F37+J37+N37</f>
        <v>3.3</v>
      </c>
      <c r="F37" s="126">
        <f t="shared" ref="F37:F48" si="37">G37+H37+I37</f>
        <v>0</v>
      </c>
      <c r="G37" s="126">
        <f>G38</f>
        <v>0</v>
      </c>
      <c r="H37" s="126">
        <f t="shared" ref="H37:P37" si="38">H38</f>
        <v>0</v>
      </c>
      <c r="I37" s="126">
        <f t="shared" si="38"/>
        <v>0</v>
      </c>
      <c r="J37" s="126">
        <f t="shared" si="38"/>
        <v>3.3</v>
      </c>
      <c r="K37" s="126">
        <f t="shared" si="38"/>
        <v>0</v>
      </c>
      <c r="L37" s="126">
        <f t="shared" si="38"/>
        <v>0</v>
      </c>
      <c r="M37" s="126">
        <f t="shared" si="38"/>
        <v>0</v>
      </c>
      <c r="N37" s="126">
        <f t="shared" si="38"/>
        <v>0</v>
      </c>
      <c r="O37" s="126">
        <f t="shared" si="38"/>
        <v>0</v>
      </c>
      <c r="P37" s="126">
        <f t="shared" si="38"/>
        <v>0</v>
      </c>
      <c r="Q37" s="126">
        <f t="shared" si="19"/>
        <v>3.3</v>
      </c>
      <c r="R37" s="126">
        <f t="shared" si="20"/>
        <v>0</v>
      </c>
      <c r="S37" s="126">
        <f t="shared" ref="S37:Z37" si="39">S38</f>
        <v>0</v>
      </c>
      <c r="T37" s="126">
        <f t="shared" si="39"/>
        <v>0</v>
      </c>
      <c r="U37" s="126">
        <f t="shared" si="39"/>
        <v>0</v>
      </c>
      <c r="V37" s="126">
        <f t="shared" si="39"/>
        <v>3.3</v>
      </c>
      <c r="W37" s="126">
        <f t="shared" si="39"/>
        <v>0</v>
      </c>
      <c r="X37" s="126">
        <f t="shared" si="39"/>
        <v>0</v>
      </c>
      <c r="Y37" s="126">
        <f t="shared" si="39"/>
        <v>0</v>
      </c>
      <c r="Z37" s="126">
        <f t="shared" si="39"/>
        <v>0</v>
      </c>
      <c r="AA37" s="126"/>
      <c r="AB37" s="126"/>
    </row>
    <row r="38" ht="23" customHeight="1" spans="1:28">
      <c r="A38" s="127" t="s">
        <v>143</v>
      </c>
      <c r="B38" s="127"/>
      <c r="C38" s="127"/>
      <c r="D38" s="127" t="s">
        <v>144</v>
      </c>
      <c r="E38" s="124">
        <f t="shared" si="36"/>
        <v>3.3</v>
      </c>
      <c r="F38" s="124">
        <f t="shared" si="37"/>
        <v>0</v>
      </c>
      <c r="G38" s="124">
        <f>G39</f>
        <v>0</v>
      </c>
      <c r="H38" s="124">
        <f t="shared" ref="H38:P38" si="40">H39</f>
        <v>0</v>
      </c>
      <c r="I38" s="124">
        <f t="shared" si="40"/>
        <v>0</v>
      </c>
      <c r="J38" s="124">
        <f t="shared" si="40"/>
        <v>3.3</v>
      </c>
      <c r="K38" s="124">
        <f t="shared" si="40"/>
        <v>0</v>
      </c>
      <c r="L38" s="124">
        <f t="shared" si="40"/>
        <v>0</v>
      </c>
      <c r="M38" s="124">
        <f t="shared" si="40"/>
        <v>0</v>
      </c>
      <c r="N38" s="124">
        <f t="shared" si="40"/>
        <v>0</v>
      </c>
      <c r="O38" s="124">
        <f t="shared" si="40"/>
        <v>0</v>
      </c>
      <c r="P38" s="124">
        <f t="shared" si="40"/>
        <v>0</v>
      </c>
      <c r="Q38" s="124">
        <f t="shared" si="19"/>
        <v>3.3</v>
      </c>
      <c r="R38" s="124">
        <f t="shared" si="20"/>
        <v>0</v>
      </c>
      <c r="S38" s="124">
        <f t="shared" ref="S38:Z38" si="41">S39</f>
        <v>0</v>
      </c>
      <c r="T38" s="124">
        <f t="shared" si="41"/>
        <v>0</v>
      </c>
      <c r="U38" s="124">
        <f t="shared" si="41"/>
        <v>0</v>
      </c>
      <c r="V38" s="124">
        <f t="shared" si="41"/>
        <v>3.3</v>
      </c>
      <c r="W38" s="124">
        <f t="shared" si="41"/>
        <v>0</v>
      </c>
      <c r="X38" s="124">
        <f t="shared" si="41"/>
        <v>0</v>
      </c>
      <c r="Y38" s="124">
        <f t="shared" si="41"/>
        <v>0</v>
      </c>
      <c r="Z38" s="124">
        <f t="shared" si="41"/>
        <v>0</v>
      </c>
      <c r="AA38" s="124"/>
      <c r="AB38" s="124"/>
    </row>
    <row r="39" ht="23" customHeight="1" spans="1:28">
      <c r="A39" s="127"/>
      <c r="B39" s="127" t="s">
        <v>160</v>
      </c>
      <c r="C39" s="127"/>
      <c r="D39" s="127" t="s">
        <v>181</v>
      </c>
      <c r="E39" s="124">
        <f t="shared" si="36"/>
        <v>3.3</v>
      </c>
      <c r="F39" s="124">
        <f t="shared" si="37"/>
        <v>0</v>
      </c>
      <c r="G39" s="124">
        <f>G40</f>
        <v>0</v>
      </c>
      <c r="H39" s="124">
        <f t="shared" ref="H39:P39" si="42">H40</f>
        <v>0</v>
      </c>
      <c r="I39" s="124">
        <f t="shared" si="42"/>
        <v>0</v>
      </c>
      <c r="J39" s="124">
        <f t="shared" si="42"/>
        <v>3.3</v>
      </c>
      <c r="K39" s="124">
        <f t="shared" si="42"/>
        <v>0</v>
      </c>
      <c r="L39" s="124">
        <f t="shared" si="42"/>
        <v>0</v>
      </c>
      <c r="M39" s="124">
        <f t="shared" si="42"/>
        <v>0</v>
      </c>
      <c r="N39" s="124">
        <f t="shared" si="42"/>
        <v>0</v>
      </c>
      <c r="O39" s="124">
        <f t="shared" si="42"/>
        <v>0</v>
      </c>
      <c r="P39" s="124">
        <f t="shared" si="42"/>
        <v>0</v>
      </c>
      <c r="Q39" s="124">
        <f t="shared" si="19"/>
        <v>3.3</v>
      </c>
      <c r="R39" s="124">
        <f t="shared" si="20"/>
        <v>0</v>
      </c>
      <c r="S39" s="124">
        <f t="shared" ref="S39:Z39" si="43">S40</f>
        <v>0</v>
      </c>
      <c r="T39" s="124">
        <f t="shared" si="43"/>
        <v>0</v>
      </c>
      <c r="U39" s="124">
        <f t="shared" si="43"/>
        <v>0</v>
      </c>
      <c r="V39" s="124">
        <f t="shared" si="43"/>
        <v>3.3</v>
      </c>
      <c r="W39" s="124">
        <f t="shared" si="43"/>
        <v>0</v>
      </c>
      <c r="X39" s="124">
        <f t="shared" si="43"/>
        <v>0</v>
      </c>
      <c r="Y39" s="124">
        <f t="shared" si="43"/>
        <v>0</v>
      </c>
      <c r="Z39" s="124">
        <f t="shared" si="43"/>
        <v>0</v>
      </c>
      <c r="AA39" s="124"/>
      <c r="AB39" s="124"/>
    </row>
    <row r="40" ht="23" customHeight="1" spans="1:28">
      <c r="A40" s="127"/>
      <c r="B40" s="127"/>
      <c r="C40" s="127" t="s">
        <v>177</v>
      </c>
      <c r="D40" s="127" t="s">
        <v>182</v>
      </c>
      <c r="E40" s="124">
        <f t="shared" si="36"/>
        <v>3.3</v>
      </c>
      <c r="F40" s="124">
        <f t="shared" si="37"/>
        <v>0</v>
      </c>
      <c r="G40" s="124"/>
      <c r="H40" s="124"/>
      <c r="I40" s="124"/>
      <c r="J40" s="124">
        <v>3.3</v>
      </c>
      <c r="K40" s="124"/>
      <c r="L40" s="124"/>
      <c r="M40" s="124"/>
      <c r="N40" s="124"/>
      <c r="O40" s="124"/>
      <c r="P40" s="124"/>
      <c r="Q40" s="124">
        <f t="shared" si="19"/>
        <v>3.3</v>
      </c>
      <c r="R40" s="124">
        <f t="shared" si="20"/>
        <v>0</v>
      </c>
      <c r="S40" s="124"/>
      <c r="T40" s="124"/>
      <c r="U40" s="124"/>
      <c r="V40" s="124">
        <v>3.3</v>
      </c>
      <c r="W40" s="124"/>
      <c r="X40" s="124"/>
      <c r="Y40" s="124"/>
      <c r="Z40" s="124"/>
      <c r="AA40" s="124"/>
      <c r="AB40" s="124"/>
    </row>
    <row r="41" ht="23" customHeight="1" spans="1:28">
      <c r="A41" s="125"/>
      <c r="B41" s="125"/>
      <c r="C41" s="125"/>
      <c r="D41" s="125" t="s">
        <v>183</v>
      </c>
      <c r="E41" s="126">
        <f t="shared" si="36"/>
        <v>27.84</v>
      </c>
      <c r="F41" s="126">
        <f t="shared" si="37"/>
        <v>0</v>
      </c>
      <c r="G41" s="126"/>
      <c r="H41" s="126"/>
      <c r="I41" s="126"/>
      <c r="J41" s="126">
        <f>J42</f>
        <v>27.84</v>
      </c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>
        <f t="shared" ref="V41:V43" si="44">V42</f>
        <v>27.84</v>
      </c>
      <c r="W41" s="126"/>
      <c r="X41" s="126"/>
      <c r="Y41" s="126"/>
      <c r="Z41" s="126"/>
      <c r="AA41" s="126"/>
      <c r="AB41" s="126"/>
    </row>
    <row r="42" ht="23" customHeight="1" spans="1:28">
      <c r="A42" s="127" t="s">
        <v>143</v>
      </c>
      <c r="B42" s="127"/>
      <c r="C42" s="127"/>
      <c r="D42" s="127" t="s">
        <v>144</v>
      </c>
      <c r="E42" s="124">
        <f t="shared" si="36"/>
        <v>27.84</v>
      </c>
      <c r="F42" s="124">
        <f t="shared" si="37"/>
        <v>0</v>
      </c>
      <c r="G42" s="124"/>
      <c r="H42" s="124"/>
      <c r="I42" s="124"/>
      <c r="J42" s="124">
        <f>J43</f>
        <v>27.84</v>
      </c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>
        <f t="shared" si="44"/>
        <v>27.84</v>
      </c>
      <c r="W42" s="124"/>
      <c r="X42" s="124"/>
      <c r="Y42" s="124"/>
      <c r="Z42" s="124"/>
      <c r="AA42" s="124"/>
      <c r="AB42" s="124"/>
    </row>
    <row r="43" ht="23" customHeight="1" spans="1:28">
      <c r="A43" s="127"/>
      <c r="B43" s="127" t="s">
        <v>169</v>
      </c>
      <c r="C43" s="127"/>
      <c r="D43" s="127" t="s">
        <v>184</v>
      </c>
      <c r="E43" s="124">
        <f t="shared" si="36"/>
        <v>27.84</v>
      </c>
      <c r="F43" s="124">
        <f t="shared" si="37"/>
        <v>0</v>
      </c>
      <c r="G43" s="124"/>
      <c r="H43" s="124"/>
      <c r="I43" s="124"/>
      <c r="J43" s="124">
        <f>J44</f>
        <v>27.84</v>
      </c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>
        <f t="shared" si="44"/>
        <v>27.84</v>
      </c>
      <c r="W43" s="124"/>
      <c r="X43" s="124"/>
      <c r="Y43" s="124"/>
      <c r="Z43" s="124"/>
      <c r="AA43" s="124"/>
      <c r="AB43" s="124"/>
    </row>
    <row r="44" ht="23" customHeight="1" spans="1:28">
      <c r="A44" s="127"/>
      <c r="B44" s="127"/>
      <c r="C44" s="127" t="s">
        <v>169</v>
      </c>
      <c r="D44" s="127" t="s">
        <v>185</v>
      </c>
      <c r="E44" s="124">
        <f t="shared" si="36"/>
        <v>27.84</v>
      </c>
      <c r="F44" s="124">
        <f t="shared" si="37"/>
        <v>0</v>
      </c>
      <c r="G44" s="124"/>
      <c r="H44" s="124"/>
      <c r="I44" s="124"/>
      <c r="J44" s="124">
        <v>27.84</v>
      </c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>
        <v>27.84</v>
      </c>
      <c r="W44" s="124"/>
      <c r="X44" s="124"/>
      <c r="Y44" s="124"/>
      <c r="Z44" s="124"/>
      <c r="AA44" s="124"/>
      <c r="AB44" s="124"/>
    </row>
    <row r="45" ht="23" customHeight="1" spans="1:28">
      <c r="A45" s="125"/>
      <c r="B45" s="125"/>
      <c r="C45" s="125"/>
      <c r="D45" s="125" t="s">
        <v>186</v>
      </c>
      <c r="E45" s="126">
        <f t="shared" si="36"/>
        <v>173.63</v>
      </c>
      <c r="F45" s="126">
        <f t="shared" si="37"/>
        <v>164.91</v>
      </c>
      <c r="G45" s="126">
        <f>G46+G49+G54+G59</f>
        <v>0</v>
      </c>
      <c r="H45" s="126">
        <f t="shared" ref="H45:P45" si="45">H46+H49+H54+H59</f>
        <v>164.91</v>
      </c>
      <c r="I45" s="126">
        <f t="shared" si="45"/>
        <v>0</v>
      </c>
      <c r="J45" s="126">
        <f t="shared" si="45"/>
        <v>7.28</v>
      </c>
      <c r="K45" s="126">
        <f t="shared" si="45"/>
        <v>0</v>
      </c>
      <c r="L45" s="126">
        <f t="shared" si="45"/>
        <v>0</v>
      </c>
      <c r="M45" s="126">
        <f t="shared" si="45"/>
        <v>0</v>
      </c>
      <c r="N45" s="126">
        <f t="shared" si="45"/>
        <v>1.44</v>
      </c>
      <c r="O45" s="126">
        <f t="shared" si="45"/>
        <v>0</v>
      </c>
      <c r="P45" s="126">
        <f t="shared" si="45"/>
        <v>0</v>
      </c>
      <c r="Q45" s="126">
        <f>R45+V45+Z45</f>
        <v>173.63</v>
      </c>
      <c r="R45" s="126">
        <f>S45+T45+U45</f>
        <v>164.91</v>
      </c>
      <c r="S45" s="126">
        <f t="shared" ref="S45:Z45" si="46">S46+S49+S54+S59</f>
        <v>0</v>
      </c>
      <c r="T45" s="126">
        <f t="shared" si="46"/>
        <v>164.91</v>
      </c>
      <c r="U45" s="126">
        <f t="shared" si="46"/>
        <v>0</v>
      </c>
      <c r="V45" s="126">
        <f t="shared" si="46"/>
        <v>7.28</v>
      </c>
      <c r="W45" s="126">
        <f t="shared" si="46"/>
        <v>0</v>
      </c>
      <c r="X45" s="126">
        <f t="shared" si="46"/>
        <v>0</v>
      </c>
      <c r="Y45" s="126">
        <f t="shared" si="46"/>
        <v>0</v>
      </c>
      <c r="Z45" s="126">
        <f t="shared" si="46"/>
        <v>1.44</v>
      </c>
      <c r="AA45" s="126"/>
      <c r="AB45" s="126"/>
    </row>
    <row r="46" ht="23" customHeight="1" spans="1:28">
      <c r="A46" s="127" t="s">
        <v>187</v>
      </c>
      <c r="B46" s="127"/>
      <c r="C46" s="127"/>
      <c r="D46" s="127" t="s">
        <v>188</v>
      </c>
      <c r="E46" s="124">
        <f t="shared" si="36"/>
        <v>139.79</v>
      </c>
      <c r="F46" s="124">
        <f t="shared" si="37"/>
        <v>132.51</v>
      </c>
      <c r="G46" s="124">
        <f>G47</f>
        <v>0</v>
      </c>
      <c r="H46" s="124">
        <f t="shared" ref="H46:P46" si="47">H47</f>
        <v>132.51</v>
      </c>
      <c r="I46" s="124">
        <f t="shared" si="47"/>
        <v>0</v>
      </c>
      <c r="J46" s="124">
        <f t="shared" si="47"/>
        <v>7.28</v>
      </c>
      <c r="K46" s="124">
        <f t="shared" si="47"/>
        <v>0</v>
      </c>
      <c r="L46" s="124">
        <f t="shared" si="47"/>
        <v>0</v>
      </c>
      <c r="M46" s="124">
        <f t="shared" si="47"/>
        <v>0</v>
      </c>
      <c r="N46" s="124">
        <f t="shared" si="47"/>
        <v>0</v>
      </c>
      <c r="O46" s="124">
        <f t="shared" si="47"/>
        <v>0</v>
      </c>
      <c r="P46" s="124">
        <f t="shared" si="47"/>
        <v>0</v>
      </c>
      <c r="Q46" s="124">
        <f>R46+V46+Z46</f>
        <v>139.79</v>
      </c>
      <c r="R46" s="124">
        <f>S46+T46+U46</f>
        <v>132.51</v>
      </c>
      <c r="S46" s="124">
        <f t="shared" ref="S46:Z46" si="48">S47</f>
        <v>0</v>
      </c>
      <c r="T46" s="124">
        <f t="shared" si="48"/>
        <v>132.51</v>
      </c>
      <c r="U46" s="124">
        <f t="shared" si="48"/>
        <v>0</v>
      </c>
      <c r="V46" s="124">
        <f t="shared" si="48"/>
        <v>7.28</v>
      </c>
      <c r="W46" s="124">
        <f t="shared" si="48"/>
        <v>0</v>
      </c>
      <c r="X46" s="124">
        <f t="shared" si="48"/>
        <v>0</v>
      </c>
      <c r="Y46" s="124">
        <f t="shared" si="48"/>
        <v>0</v>
      </c>
      <c r="Z46" s="124">
        <f t="shared" si="48"/>
        <v>0</v>
      </c>
      <c r="AA46" s="124"/>
      <c r="AB46" s="124"/>
    </row>
    <row r="47" ht="23" customHeight="1" spans="1:28">
      <c r="A47" s="127"/>
      <c r="B47" s="127" t="s">
        <v>145</v>
      </c>
      <c r="C47" s="127"/>
      <c r="D47" s="127" t="s">
        <v>189</v>
      </c>
      <c r="E47" s="124">
        <f t="shared" si="36"/>
        <v>139.79</v>
      </c>
      <c r="F47" s="124">
        <f t="shared" si="37"/>
        <v>132.51</v>
      </c>
      <c r="G47" s="124">
        <f>G48</f>
        <v>0</v>
      </c>
      <c r="H47" s="124">
        <f t="shared" ref="H47:P47" si="49">H48</f>
        <v>132.51</v>
      </c>
      <c r="I47" s="124">
        <f t="shared" si="49"/>
        <v>0</v>
      </c>
      <c r="J47" s="124">
        <f t="shared" si="49"/>
        <v>7.28</v>
      </c>
      <c r="K47" s="124">
        <f t="shared" si="49"/>
        <v>0</v>
      </c>
      <c r="L47" s="124">
        <f t="shared" si="49"/>
        <v>0</v>
      </c>
      <c r="M47" s="124">
        <f t="shared" si="49"/>
        <v>0</v>
      </c>
      <c r="N47" s="124">
        <f t="shared" si="49"/>
        <v>0</v>
      </c>
      <c r="O47" s="124">
        <f t="shared" si="49"/>
        <v>0</v>
      </c>
      <c r="P47" s="124">
        <f t="shared" si="49"/>
        <v>0</v>
      </c>
      <c r="Q47" s="124">
        <f>R47+V47+Z47</f>
        <v>139.79</v>
      </c>
      <c r="R47" s="124">
        <f>S47+T47+U47</f>
        <v>132.51</v>
      </c>
      <c r="S47" s="124">
        <f t="shared" ref="S47:Z47" si="50">S48</f>
        <v>0</v>
      </c>
      <c r="T47" s="124">
        <f t="shared" si="50"/>
        <v>132.51</v>
      </c>
      <c r="U47" s="124">
        <f t="shared" si="50"/>
        <v>0</v>
      </c>
      <c r="V47" s="124">
        <f t="shared" si="50"/>
        <v>7.28</v>
      </c>
      <c r="W47" s="124">
        <f t="shared" si="50"/>
        <v>0</v>
      </c>
      <c r="X47" s="124">
        <f t="shared" si="50"/>
        <v>0</v>
      </c>
      <c r="Y47" s="124">
        <f t="shared" si="50"/>
        <v>0</v>
      </c>
      <c r="Z47" s="124">
        <f t="shared" si="50"/>
        <v>0</v>
      </c>
      <c r="AA47" s="124"/>
      <c r="AB47" s="124"/>
    </row>
    <row r="48" ht="23" customHeight="1" spans="1:28">
      <c r="A48" s="127"/>
      <c r="B48" s="127"/>
      <c r="C48" s="127" t="s">
        <v>190</v>
      </c>
      <c r="D48" s="127" t="s">
        <v>191</v>
      </c>
      <c r="E48" s="124">
        <f t="shared" si="36"/>
        <v>139.79</v>
      </c>
      <c r="F48" s="124">
        <f t="shared" si="37"/>
        <v>132.51</v>
      </c>
      <c r="G48" s="124"/>
      <c r="H48" s="124">
        <v>132.51</v>
      </c>
      <c r="I48" s="124"/>
      <c r="J48" s="124">
        <v>7.28</v>
      </c>
      <c r="K48" s="124"/>
      <c r="L48" s="124"/>
      <c r="M48" s="124"/>
      <c r="N48" s="124"/>
      <c r="O48" s="124"/>
      <c r="P48" s="124"/>
      <c r="Q48" s="124">
        <f>R48+V48+Z48</f>
        <v>139.79</v>
      </c>
      <c r="R48" s="124">
        <f>S48+T48+U48</f>
        <v>132.51</v>
      </c>
      <c r="S48" s="124"/>
      <c r="T48" s="124">
        <v>132.51</v>
      </c>
      <c r="U48" s="124"/>
      <c r="V48" s="124">
        <v>7.28</v>
      </c>
      <c r="W48" s="124"/>
      <c r="X48" s="124"/>
      <c r="Y48" s="124"/>
      <c r="Z48" s="124"/>
      <c r="AA48" s="124"/>
      <c r="AB48" s="124"/>
    </row>
    <row r="49" ht="23" customHeight="1" spans="1:28">
      <c r="A49" s="127" t="s">
        <v>154</v>
      </c>
      <c r="B49" s="127"/>
      <c r="C49" s="127"/>
      <c r="D49" s="127" t="s">
        <v>155</v>
      </c>
      <c r="E49" s="124">
        <f t="shared" ref="E49:E79" si="51">F49+J49+N49</f>
        <v>20.37</v>
      </c>
      <c r="F49" s="124">
        <f t="shared" ref="F49:F79" si="52">G49+H49+I49</f>
        <v>18.93</v>
      </c>
      <c r="G49" s="124">
        <f>G50</f>
        <v>0</v>
      </c>
      <c r="H49" s="124">
        <f t="shared" ref="H49:P49" si="53">H50</f>
        <v>18.93</v>
      </c>
      <c r="I49" s="124">
        <f t="shared" si="53"/>
        <v>0</v>
      </c>
      <c r="J49" s="124">
        <f t="shared" si="53"/>
        <v>0</v>
      </c>
      <c r="K49" s="124">
        <f t="shared" si="53"/>
        <v>0</v>
      </c>
      <c r="L49" s="124">
        <f t="shared" si="53"/>
        <v>0</v>
      </c>
      <c r="M49" s="124">
        <f t="shared" si="53"/>
        <v>0</v>
      </c>
      <c r="N49" s="124">
        <f t="shared" si="53"/>
        <v>1.44</v>
      </c>
      <c r="O49" s="124">
        <f t="shared" si="53"/>
        <v>0</v>
      </c>
      <c r="P49" s="124">
        <f t="shared" si="53"/>
        <v>0</v>
      </c>
      <c r="Q49" s="124">
        <f t="shared" ref="Q49:Q79" si="54">R49+V49+Z49</f>
        <v>20.37</v>
      </c>
      <c r="R49" s="124">
        <f t="shared" ref="R49:R79" si="55">S49+T49+U49</f>
        <v>18.93</v>
      </c>
      <c r="S49" s="124">
        <f t="shared" ref="S49:Z49" si="56">S50</f>
        <v>0</v>
      </c>
      <c r="T49" s="124">
        <f t="shared" si="56"/>
        <v>18.93</v>
      </c>
      <c r="U49" s="124">
        <f t="shared" si="56"/>
        <v>0</v>
      </c>
      <c r="V49" s="124">
        <f t="shared" si="56"/>
        <v>0</v>
      </c>
      <c r="W49" s="124">
        <f t="shared" si="56"/>
        <v>0</v>
      </c>
      <c r="X49" s="124">
        <f t="shared" si="56"/>
        <v>0</v>
      </c>
      <c r="Y49" s="124">
        <f t="shared" si="56"/>
        <v>0</v>
      </c>
      <c r="Z49" s="124">
        <f t="shared" si="56"/>
        <v>1.44</v>
      </c>
      <c r="AA49" s="124"/>
      <c r="AB49" s="124"/>
    </row>
    <row r="50" ht="23" customHeight="1" spans="1:28">
      <c r="A50" s="127"/>
      <c r="B50" s="127" t="s">
        <v>156</v>
      </c>
      <c r="C50" s="127"/>
      <c r="D50" s="127" t="s">
        <v>157</v>
      </c>
      <c r="E50" s="124">
        <f t="shared" si="51"/>
        <v>20.37</v>
      </c>
      <c r="F50" s="124">
        <f t="shared" si="52"/>
        <v>18.93</v>
      </c>
      <c r="G50" s="124">
        <f>SUM(G51:G53)</f>
        <v>0</v>
      </c>
      <c r="H50" s="124">
        <f t="shared" ref="H50:P50" si="57">SUM(H51:H53)</f>
        <v>18.93</v>
      </c>
      <c r="I50" s="124">
        <f t="shared" si="57"/>
        <v>0</v>
      </c>
      <c r="J50" s="124">
        <f t="shared" si="57"/>
        <v>0</v>
      </c>
      <c r="K50" s="124">
        <f t="shared" si="57"/>
        <v>0</v>
      </c>
      <c r="L50" s="124">
        <f t="shared" si="57"/>
        <v>0</v>
      </c>
      <c r="M50" s="124">
        <f t="shared" si="57"/>
        <v>0</v>
      </c>
      <c r="N50" s="124">
        <f t="shared" si="57"/>
        <v>1.44</v>
      </c>
      <c r="O50" s="124">
        <f t="shared" si="57"/>
        <v>0</v>
      </c>
      <c r="P50" s="124">
        <f t="shared" si="57"/>
        <v>0</v>
      </c>
      <c r="Q50" s="124">
        <f t="shared" si="54"/>
        <v>20.37</v>
      </c>
      <c r="R50" s="124">
        <f t="shared" si="55"/>
        <v>18.93</v>
      </c>
      <c r="S50" s="124">
        <f t="shared" ref="S50:Z50" si="58">SUM(S51:S53)</f>
        <v>0</v>
      </c>
      <c r="T50" s="124">
        <f t="shared" si="58"/>
        <v>18.93</v>
      </c>
      <c r="U50" s="124">
        <f t="shared" si="58"/>
        <v>0</v>
      </c>
      <c r="V50" s="124">
        <f t="shared" si="58"/>
        <v>0</v>
      </c>
      <c r="W50" s="124">
        <f t="shared" si="58"/>
        <v>0</v>
      </c>
      <c r="X50" s="124">
        <f t="shared" si="58"/>
        <v>0</v>
      </c>
      <c r="Y50" s="124">
        <f t="shared" si="58"/>
        <v>0</v>
      </c>
      <c r="Z50" s="124">
        <f t="shared" si="58"/>
        <v>1.44</v>
      </c>
      <c r="AA50" s="124"/>
      <c r="AB50" s="124"/>
    </row>
    <row r="51" ht="23" customHeight="1" spans="1:28">
      <c r="A51" s="127"/>
      <c r="B51" s="127"/>
      <c r="C51" s="127" t="s">
        <v>177</v>
      </c>
      <c r="D51" s="127" t="s">
        <v>192</v>
      </c>
      <c r="E51" s="124">
        <f t="shared" si="51"/>
        <v>1.44</v>
      </c>
      <c r="F51" s="124">
        <f t="shared" si="52"/>
        <v>0</v>
      </c>
      <c r="G51" s="124"/>
      <c r="H51" s="124"/>
      <c r="I51" s="124"/>
      <c r="J51" s="124"/>
      <c r="K51" s="124"/>
      <c r="L51" s="124"/>
      <c r="M51" s="124"/>
      <c r="N51" s="124">
        <v>1.44</v>
      </c>
      <c r="O51" s="124"/>
      <c r="P51" s="124"/>
      <c r="Q51" s="124">
        <f t="shared" si="54"/>
        <v>1.44</v>
      </c>
      <c r="R51" s="124">
        <f t="shared" si="55"/>
        <v>0</v>
      </c>
      <c r="S51" s="124"/>
      <c r="T51" s="124"/>
      <c r="U51" s="124"/>
      <c r="V51" s="124"/>
      <c r="W51" s="124"/>
      <c r="X51" s="124"/>
      <c r="Y51" s="124"/>
      <c r="Z51" s="124">
        <v>1.44</v>
      </c>
      <c r="AA51" s="124"/>
      <c r="AB51" s="124"/>
    </row>
    <row r="52" ht="23" customHeight="1" spans="1:28">
      <c r="A52" s="127"/>
      <c r="B52" s="127"/>
      <c r="C52" s="127" t="s">
        <v>156</v>
      </c>
      <c r="D52" s="127" t="s">
        <v>159</v>
      </c>
      <c r="E52" s="124">
        <f t="shared" si="51"/>
        <v>13.52</v>
      </c>
      <c r="F52" s="124">
        <f t="shared" si="52"/>
        <v>13.52</v>
      </c>
      <c r="G52" s="124"/>
      <c r="H52" s="124">
        <v>13.52</v>
      </c>
      <c r="I52" s="124"/>
      <c r="J52" s="124"/>
      <c r="K52" s="124"/>
      <c r="L52" s="124"/>
      <c r="M52" s="124"/>
      <c r="N52" s="124"/>
      <c r="O52" s="124"/>
      <c r="P52" s="124"/>
      <c r="Q52" s="124">
        <f t="shared" si="54"/>
        <v>13.52</v>
      </c>
      <c r="R52" s="124">
        <f t="shared" si="55"/>
        <v>13.52</v>
      </c>
      <c r="S52" s="124"/>
      <c r="T52" s="124">
        <v>13.52</v>
      </c>
      <c r="U52" s="124"/>
      <c r="V52" s="124"/>
      <c r="W52" s="124"/>
      <c r="X52" s="124"/>
      <c r="Y52" s="124"/>
      <c r="Z52" s="124"/>
      <c r="AA52" s="124"/>
      <c r="AB52" s="124"/>
    </row>
    <row r="53" ht="23" customHeight="1" spans="1:28">
      <c r="A53" s="127"/>
      <c r="B53" s="127"/>
      <c r="C53" s="127" t="s">
        <v>160</v>
      </c>
      <c r="D53" s="127" t="s">
        <v>161</v>
      </c>
      <c r="E53" s="124">
        <f t="shared" si="51"/>
        <v>5.41</v>
      </c>
      <c r="F53" s="124">
        <f t="shared" si="52"/>
        <v>5.41</v>
      </c>
      <c r="G53" s="124"/>
      <c r="H53" s="124">
        <v>5.41</v>
      </c>
      <c r="I53" s="124"/>
      <c r="J53" s="124"/>
      <c r="K53" s="124"/>
      <c r="L53" s="124"/>
      <c r="M53" s="124"/>
      <c r="N53" s="124"/>
      <c r="O53" s="124"/>
      <c r="P53" s="124"/>
      <c r="Q53" s="124">
        <f t="shared" si="54"/>
        <v>5.41</v>
      </c>
      <c r="R53" s="124">
        <f t="shared" si="55"/>
        <v>5.41</v>
      </c>
      <c r="S53" s="124"/>
      <c r="T53" s="124">
        <v>5.41</v>
      </c>
      <c r="U53" s="124"/>
      <c r="V53" s="124"/>
      <c r="W53" s="124"/>
      <c r="X53" s="124"/>
      <c r="Y53" s="124"/>
      <c r="Z53" s="124"/>
      <c r="AA53" s="124"/>
      <c r="AB53" s="124"/>
    </row>
    <row r="54" ht="23" customHeight="1" spans="1:28">
      <c r="A54" s="127" t="s">
        <v>165</v>
      </c>
      <c r="B54" s="127"/>
      <c r="C54" s="127"/>
      <c r="D54" s="127" t="s">
        <v>166</v>
      </c>
      <c r="E54" s="124">
        <f t="shared" si="51"/>
        <v>5.36</v>
      </c>
      <c r="F54" s="124">
        <f t="shared" si="52"/>
        <v>5.36</v>
      </c>
      <c r="G54" s="124">
        <f>G55</f>
        <v>0</v>
      </c>
      <c r="H54" s="124">
        <f t="shared" ref="H54:P54" si="59">H55</f>
        <v>5.36</v>
      </c>
      <c r="I54" s="124">
        <f t="shared" si="59"/>
        <v>0</v>
      </c>
      <c r="J54" s="124">
        <f t="shared" si="59"/>
        <v>0</v>
      </c>
      <c r="K54" s="124">
        <f t="shared" si="59"/>
        <v>0</v>
      </c>
      <c r="L54" s="124">
        <f t="shared" si="59"/>
        <v>0</v>
      </c>
      <c r="M54" s="124">
        <f t="shared" si="59"/>
        <v>0</v>
      </c>
      <c r="N54" s="124">
        <f t="shared" si="59"/>
        <v>0</v>
      </c>
      <c r="O54" s="124">
        <f t="shared" si="59"/>
        <v>0</v>
      </c>
      <c r="P54" s="124">
        <f t="shared" si="59"/>
        <v>0</v>
      </c>
      <c r="Q54" s="124">
        <f t="shared" si="54"/>
        <v>5.36</v>
      </c>
      <c r="R54" s="124">
        <f t="shared" si="55"/>
        <v>5.36</v>
      </c>
      <c r="S54" s="124">
        <f t="shared" ref="S54:Z54" si="60">S55</f>
        <v>0</v>
      </c>
      <c r="T54" s="124">
        <f t="shared" si="60"/>
        <v>5.36</v>
      </c>
      <c r="U54" s="124">
        <f t="shared" si="60"/>
        <v>0</v>
      </c>
      <c r="V54" s="124">
        <f t="shared" si="60"/>
        <v>0</v>
      </c>
      <c r="W54" s="124">
        <f t="shared" si="60"/>
        <v>0</v>
      </c>
      <c r="X54" s="124">
        <f t="shared" si="60"/>
        <v>0</v>
      </c>
      <c r="Y54" s="124">
        <f t="shared" si="60"/>
        <v>0</v>
      </c>
      <c r="Z54" s="124">
        <f t="shared" si="60"/>
        <v>0</v>
      </c>
      <c r="AA54" s="124"/>
      <c r="AB54" s="124"/>
    </row>
    <row r="55" ht="23" customHeight="1" spans="1:28">
      <c r="A55" s="127"/>
      <c r="B55" s="127" t="s">
        <v>124</v>
      </c>
      <c r="C55" s="127"/>
      <c r="D55" s="127" t="s">
        <v>171</v>
      </c>
      <c r="E55" s="124">
        <f t="shared" si="51"/>
        <v>5.36</v>
      </c>
      <c r="F55" s="124">
        <f t="shared" si="52"/>
        <v>5.36</v>
      </c>
      <c r="G55" s="124">
        <f>SUM(G56:G58)</f>
        <v>0</v>
      </c>
      <c r="H55" s="124">
        <f t="shared" ref="H55:P55" si="61">SUM(H56:H58)</f>
        <v>5.36</v>
      </c>
      <c r="I55" s="124">
        <f t="shared" si="61"/>
        <v>0</v>
      </c>
      <c r="J55" s="124">
        <f t="shared" si="61"/>
        <v>0</v>
      </c>
      <c r="K55" s="124">
        <f t="shared" si="61"/>
        <v>0</v>
      </c>
      <c r="L55" s="124">
        <f t="shared" si="61"/>
        <v>0</v>
      </c>
      <c r="M55" s="124">
        <f t="shared" si="61"/>
        <v>0</v>
      </c>
      <c r="N55" s="124">
        <f t="shared" si="61"/>
        <v>0</v>
      </c>
      <c r="O55" s="124">
        <f t="shared" si="61"/>
        <v>0</v>
      </c>
      <c r="P55" s="124">
        <f t="shared" si="61"/>
        <v>0</v>
      </c>
      <c r="Q55" s="124">
        <f t="shared" si="54"/>
        <v>5.36</v>
      </c>
      <c r="R55" s="124">
        <f t="shared" si="55"/>
        <v>5.36</v>
      </c>
      <c r="S55" s="124">
        <f t="shared" ref="S55:Z55" si="62">SUM(S56:S58)</f>
        <v>0</v>
      </c>
      <c r="T55" s="124">
        <f t="shared" si="62"/>
        <v>5.36</v>
      </c>
      <c r="U55" s="124">
        <f t="shared" si="62"/>
        <v>0</v>
      </c>
      <c r="V55" s="124">
        <f t="shared" si="62"/>
        <v>0</v>
      </c>
      <c r="W55" s="124">
        <f t="shared" si="62"/>
        <v>0</v>
      </c>
      <c r="X55" s="124">
        <f t="shared" si="62"/>
        <v>0</v>
      </c>
      <c r="Y55" s="124">
        <f t="shared" si="62"/>
        <v>0</v>
      </c>
      <c r="Z55" s="124">
        <f t="shared" si="62"/>
        <v>0</v>
      </c>
      <c r="AA55" s="124"/>
      <c r="AB55" s="124"/>
    </row>
    <row r="56" ht="23" customHeight="1" spans="1:28">
      <c r="A56" s="127"/>
      <c r="B56" s="127"/>
      <c r="C56" s="127" t="s">
        <v>177</v>
      </c>
      <c r="D56" s="127" t="s">
        <v>193</v>
      </c>
      <c r="E56" s="124">
        <f t="shared" si="51"/>
        <v>3.18</v>
      </c>
      <c r="F56" s="124">
        <f t="shared" si="52"/>
        <v>3.18</v>
      </c>
      <c r="G56" s="124"/>
      <c r="H56" s="124">
        <v>3.18</v>
      </c>
      <c r="I56" s="124"/>
      <c r="J56" s="124"/>
      <c r="K56" s="124"/>
      <c r="L56" s="124"/>
      <c r="M56" s="124"/>
      <c r="N56" s="124"/>
      <c r="O56" s="124"/>
      <c r="P56" s="124"/>
      <c r="Q56" s="124">
        <f t="shared" si="54"/>
        <v>3.18</v>
      </c>
      <c r="R56" s="124">
        <f t="shared" si="55"/>
        <v>3.18</v>
      </c>
      <c r="S56" s="124"/>
      <c r="T56" s="124">
        <v>3.18</v>
      </c>
      <c r="U56" s="124"/>
      <c r="V56" s="124"/>
      <c r="W56" s="124"/>
      <c r="X56" s="124"/>
      <c r="Y56" s="124"/>
      <c r="Z56" s="124"/>
      <c r="AA56" s="124"/>
      <c r="AB56" s="124"/>
    </row>
    <row r="57" ht="23" customHeight="1" spans="1:28">
      <c r="A57" s="127"/>
      <c r="B57" s="127"/>
      <c r="C57" s="127" t="s">
        <v>150</v>
      </c>
      <c r="D57" s="127" t="s">
        <v>173</v>
      </c>
      <c r="E57" s="124">
        <f t="shared" si="51"/>
        <v>1.77</v>
      </c>
      <c r="F57" s="124">
        <f t="shared" si="52"/>
        <v>1.77</v>
      </c>
      <c r="G57" s="124"/>
      <c r="H57" s="124">
        <v>1.77</v>
      </c>
      <c r="I57" s="124"/>
      <c r="J57" s="124"/>
      <c r="K57" s="124"/>
      <c r="L57" s="124"/>
      <c r="M57" s="124"/>
      <c r="N57" s="124"/>
      <c r="O57" s="124"/>
      <c r="P57" s="124"/>
      <c r="Q57" s="124">
        <f t="shared" si="54"/>
        <v>1.77</v>
      </c>
      <c r="R57" s="124">
        <f t="shared" si="55"/>
        <v>1.77</v>
      </c>
      <c r="S57" s="124"/>
      <c r="T57" s="124">
        <v>1.77</v>
      </c>
      <c r="U57" s="124"/>
      <c r="V57" s="124"/>
      <c r="W57" s="124"/>
      <c r="X57" s="124"/>
      <c r="Y57" s="124"/>
      <c r="Z57" s="124"/>
      <c r="AA57" s="124"/>
      <c r="AB57" s="124"/>
    </row>
    <row r="58" ht="23" customHeight="1" spans="1:28">
      <c r="A58" s="127"/>
      <c r="B58" s="127"/>
      <c r="C58" s="127" t="s">
        <v>169</v>
      </c>
      <c r="D58" s="127" t="s">
        <v>174</v>
      </c>
      <c r="E58" s="124">
        <f t="shared" si="51"/>
        <v>0.41</v>
      </c>
      <c r="F58" s="124">
        <f t="shared" si="52"/>
        <v>0.41</v>
      </c>
      <c r="G58" s="124"/>
      <c r="H58" s="124">
        <v>0.41</v>
      </c>
      <c r="I58" s="124"/>
      <c r="J58" s="124"/>
      <c r="K58" s="124"/>
      <c r="L58" s="124"/>
      <c r="M58" s="124"/>
      <c r="N58" s="124"/>
      <c r="O58" s="124"/>
      <c r="P58" s="124"/>
      <c r="Q58" s="124">
        <f t="shared" si="54"/>
        <v>0.41</v>
      </c>
      <c r="R58" s="124">
        <f t="shared" si="55"/>
        <v>0.41</v>
      </c>
      <c r="S58" s="124"/>
      <c r="T58" s="124">
        <v>0.41</v>
      </c>
      <c r="U58" s="124"/>
      <c r="V58" s="124"/>
      <c r="W58" s="124"/>
      <c r="X58" s="124"/>
      <c r="Y58" s="124"/>
      <c r="Z58" s="124"/>
      <c r="AA58" s="124"/>
      <c r="AB58" s="124"/>
    </row>
    <row r="59" ht="23" customHeight="1" spans="1:28">
      <c r="A59" s="127" t="s">
        <v>175</v>
      </c>
      <c r="B59" s="127"/>
      <c r="C59" s="127"/>
      <c r="D59" s="127" t="s">
        <v>176</v>
      </c>
      <c r="E59" s="124">
        <f t="shared" si="51"/>
        <v>8.11</v>
      </c>
      <c r="F59" s="124">
        <f t="shared" si="52"/>
        <v>8.11</v>
      </c>
      <c r="G59" s="124">
        <f>G60</f>
        <v>0</v>
      </c>
      <c r="H59" s="124">
        <f t="shared" ref="H59:P59" si="63">H60</f>
        <v>8.11</v>
      </c>
      <c r="I59" s="124">
        <f t="shared" si="63"/>
        <v>0</v>
      </c>
      <c r="J59" s="124">
        <f t="shared" si="63"/>
        <v>0</v>
      </c>
      <c r="K59" s="124">
        <f t="shared" si="63"/>
        <v>0</v>
      </c>
      <c r="L59" s="124">
        <f t="shared" si="63"/>
        <v>0</v>
      </c>
      <c r="M59" s="124">
        <f t="shared" si="63"/>
        <v>0</v>
      </c>
      <c r="N59" s="124">
        <f t="shared" si="63"/>
        <v>0</v>
      </c>
      <c r="O59" s="124">
        <f t="shared" si="63"/>
        <v>0</v>
      </c>
      <c r="P59" s="124">
        <f t="shared" si="63"/>
        <v>0</v>
      </c>
      <c r="Q59" s="124">
        <f t="shared" si="54"/>
        <v>8.11</v>
      </c>
      <c r="R59" s="124">
        <f t="shared" si="55"/>
        <v>8.11</v>
      </c>
      <c r="S59" s="124">
        <f t="shared" ref="S59:Z59" si="64">S60</f>
        <v>0</v>
      </c>
      <c r="T59" s="124">
        <f t="shared" si="64"/>
        <v>8.11</v>
      </c>
      <c r="U59" s="124">
        <f t="shared" si="64"/>
        <v>0</v>
      </c>
      <c r="V59" s="124">
        <f t="shared" si="64"/>
        <v>0</v>
      </c>
      <c r="W59" s="124">
        <f t="shared" si="64"/>
        <v>0</v>
      </c>
      <c r="X59" s="124">
        <f t="shared" si="64"/>
        <v>0</v>
      </c>
      <c r="Y59" s="124">
        <f t="shared" si="64"/>
        <v>0</v>
      </c>
      <c r="Z59" s="124">
        <f t="shared" si="64"/>
        <v>0</v>
      </c>
      <c r="AA59" s="124"/>
      <c r="AB59" s="124"/>
    </row>
    <row r="60" ht="23" customHeight="1" spans="1:28">
      <c r="A60" s="127"/>
      <c r="B60" s="127" t="s">
        <v>177</v>
      </c>
      <c r="C60" s="127"/>
      <c r="D60" s="127" t="s">
        <v>178</v>
      </c>
      <c r="E60" s="124">
        <f t="shared" si="51"/>
        <v>8.11</v>
      </c>
      <c r="F60" s="124">
        <f t="shared" si="52"/>
        <v>8.11</v>
      </c>
      <c r="G60" s="124">
        <f>G61</f>
        <v>0</v>
      </c>
      <c r="H60" s="124">
        <f t="shared" ref="H60:P60" si="65">H61</f>
        <v>8.11</v>
      </c>
      <c r="I60" s="124">
        <f t="shared" si="65"/>
        <v>0</v>
      </c>
      <c r="J60" s="124">
        <f t="shared" si="65"/>
        <v>0</v>
      </c>
      <c r="K60" s="124">
        <f t="shared" si="65"/>
        <v>0</v>
      </c>
      <c r="L60" s="124">
        <f t="shared" si="65"/>
        <v>0</v>
      </c>
      <c r="M60" s="124">
        <f t="shared" si="65"/>
        <v>0</v>
      </c>
      <c r="N60" s="124">
        <f t="shared" si="65"/>
        <v>0</v>
      </c>
      <c r="O60" s="124">
        <f t="shared" si="65"/>
        <v>0</v>
      </c>
      <c r="P60" s="124">
        <f t="shared" si="65"/>
        <v>0</v>
      </c>
      <c r="Q60" s="124">
        <f t="shared" si="54"/>
        <v>8.11</v>
      </c>
      <c r="R60" s="124">
        <f t="shared" si="55"/>
        <v>8.11</v>
      </c>
      <c r="S60" s="124">
        <f t="shared" ref="S60:Z60" si="66">S61</f>
        <v>0</v>
      </c>
      <c r="T60" s="124">
        <f t="shared" si="66"/>
        <v>8.11</v>
      </c>
      <c r="U60" s="124">
        <f t="shared" si="66"/>
        <v>0</v>
      </c>
      <c r="V60" s="124">
        <f t="shared" si="66"/>
        <v>0</v>
      </c>
      <c r="W60" s="124">
        <f t="shared" si="66"/>
        <v>0</v>
      </c>
      <c r="X60" s="124">
        <f t="shared" si="66"/>
        <v>0</v>
      </c>
      <c r="Y60" s="124">
        <f t="shared" si="66"/>
        <v>0</v>
      </c>
      <c r="Z60" s="124">
        <f t="shared" si="66"/>
        <v>0</v>
      </c>
      <c r="AA60" s="124"/>
      <c r="AB60" s="124"/>
    </row>
    <row r="61" ht="23" customHeight="1" spans="1:28">
      <c r="A61" s="127"/>
      <c r="B61" s="127"/>
      <c r="C61" s="127" t="s">
        <v>145</v>
      </c>
      <c r="D61" s="127" t="s">
        <v>179</v>
      </c>
      <c r="E61" s="124">
        <f t="shared" si="51"/>
        <v>8.11</v>
      </c>
      <c r="F61" s="124">
        <f t="shared" si="52"/>
        <v>8.11</v>
      </c>
      <c r="G61" s="124"/>
      <c r="H61" s="124">
        <v>8.11</v>
      </c>
      <c r="I61" s="124"/>
      <c r="J61" s="124"/>
      <c r="K61" s="124"/>
      <c r="L61" s="124"/>
      <c r="M61" s="124"/>
      <c r="N61" s="124"/>
      <c r="O61" s="124"/>
      <c r="P61" s="124"/>
      <c r="Q61" s="124">
        <f t="shared" si="54"/>
        <v>8.11</v>
      </c>
      <c r="R61" s="124">
        <f t="shared" si="55"/>
        <v>8.11</v>
      </c>
      <c r="S61" s="124"/>
      <c r="T61" s="124">
        <v>8.11</v>
      </c>
      <c r="U61" s="124"/>
      <c r="V61" s="124"/>
      <c r="W61" s="124"/>
      <c r="X61" s="124"/>
      <c r="Y61" s="124"/>
      <c r="Z61" s="124"/>
      <c r="AA61" s="124"/>
      <c r="AB61" s="124"/>
    </row>
    <row r="62" ht="23" customHeight="1" spans="1:28">
      <c r="A62" s="125"/>
      <c r="B62" s="125"/>
      <c r="C62" s="125"/>
      <c r="D62" s="125" t="s">
        <v>194</v>
      </c>
      <c r="E62" s="126">
        <f t="shared" si="51"/>
        <v>178.99</v>
      </c>
      <c r="F62" s="126">
        <f t="shared" si="52"/>
        <v>153.71</v>
      </c>
      <c r="G62" s="126">
        <f>G63++G71+G76</f>
        <v>0</v>
      </c>
      <c r="H62" s="126">
        <f t="shared" ref="H62:P62" si="67">H63++H71+H76</f>
        <v>153.71</v>
      </c>
      <c r="I62" s="126">
        <f t="shared" si="67"/>
        <v>0</v>
      </c>
      <c r="J62" s="126">
        <f t="shared" si="67"/>
        <v>25.28</v>
      </c>
      <c r="K62" s="126">
        <f t="shared" si="67"/>
        <v>0</v>
      </c>
      <c r="L62" s="126">
        <f t="shared" si="67"/>
        <v>0</v>
      </c>
      <c r="M62" s="126">
        <f t="shared" si="67"/>
        <v>0</v>
      </c>
      <c r="N62" s="126">
        <f t="shared" si="67"/>
        <v>0</v>
      </c>
      <c r="O62" s="126">
        <f t="shared" si="67"/>
        <v>0</v>
      </c>
      <c r="P62" s="126">
        <f t="shared" si="67"/>
        <v>0</v>
      </c>
      <c r="Q62" s="126">
        <f t="shared" si="54"/>
        <v>178.99</v>
      </c>
      <c r="R62" s="126">
        <f t="shared" si="55"/>
        <v>153.71</v>
      </c>
      <c r="S62" s="126">
        <f t="shared" ref="S62:Z62" si="68">S63++S71+S76</f>
        <v>0</v>
      </c>
      <c r="T62" s="126">
        <f t="shared" si="68"/>
        <v>153.71</v>
      </c>
      <c r="U62" s="126">
        <f t="shared" si="68"/>
        <v>0</v>
      </c>
      <c r="V62" s="126">
        <f t="shared" si="68"/>
        <v>25.28</v>
      </c>
      <c r="W62" s="126">
        <f t="shared" si="68"/>
        <v>0</v>
      </c>
      <c r="X62" s="126">
        <f t="shared" si="68"/>
        <v>0</v>
      </c>
      <c r="Y62" s="126">
        <f t="shared" si="68"/>
        <v>0</v>
      </c>
      <c r="Z62" s="126">
        <f t="shared" si="68"/>
        <v>0</v>
      </c>
      <c r="AA62" s="126"/>
      <c r="AB62" s="126"/>
    </row>
    <row r="63" ht="23" customHeight="1" spans="1:28">
      <c r="A63" s="127" t="s">
        <v>154</v>
      </c>
      <c r="B63" s="127"/>
      <c r="C63" s="127"/>
      <c r="D63" s="127" t="s">
        <v>155</v>
      </c>
      <c r="E63" s="124">
        <f t="shared" si="51"/>
        <v>167.17</v>
      </c>
      <c r="F63" s="124">
        <f t="shared" si="52"/>
        <v>141.89</v>
      </c>
      <c r="G63" s="124">
        <f>G64+G66+G68</f>
        <v>0</v>
      </c>
      <c r="H63" s="124">
        <f t="shared" ref="H63:P63" si="69">H64+H66+H68</f>
        <v>141.89</v>
      </c>
      <c r="I63" s="124">
        <f t="shared" si="69"/>
        <v>0</v>
      </c>
      <c r="J63" s="124">
        <f t="shared" si="69"/>
        <v>25.28</v>
      </c>
      <c r="K63" s="124">
        <f t="shared" si="69"/>
        <v>0</v>
      </c>
      <c r="L63" s="124">
        <f t="shared" si="69"/>
        <v>0</v>
      </c>
      <c r="M63" s="124">
        <f t="shared" si="69"/>
        <v>0</v>
      </c>
      <c r="N63" s="124">
        <f t="shared" si="69"/>
        <v>0</v>
      </c>
      <c r="O63" s="124">
        <f t="shared" si="69"/>
        <v>0</v>
      </c>
      <c r="P63" s="124">
        <f t="shared" si="69"/>
        <v>0</v>
      </c>
      <c r="Q63" s="124">
        <f t="shared" si="54"/>
        <v>167.17</v>
      </c>
      <c r="R63" s="124">
        <f t="shared" si="55"/>
        <v>141.89</v>
      </c>
      <c r="S63" s="124">
        <f t="shared" ref="S63:Z63" si="70">S64+S66+S68</f>
        <v>0</v>
      </c>
      <c r="T63" s="124">
        <f t="shared" si="70"/>
        <v>141.89</v>
      </c>
      <c r="U63" s="124">
        <f t="shared" si="70"/>
        <v>0</v>
      </c>
      <c r="V63" s="124">
        <f t="shared" si="70"/>
        <v>25.28</v>
      </c>
      <c r="W63" s="124">
        <f t="shared" si="70"/>
        <v>0</v>
      </c>
      <c r="X63" s="124">
        <f t="shared" si="70"/>
        <v>0</v>
      </c>
      <c r="Y63" s="124">
        <f t="shared" si="70"/>
        <v>0</v>
      </c>
      <c r="Z63" s="124">
        <f t="shared" si="70"/>
        <v>0</v>
      </c>
      <c r="AA63" s="124"/>
      <c r="AB63" s="124"/>
    </row>
    <row r="64" ht="23" customHeight="1" spans="1:28">
      <c r="A64" s="127"/>
      <c r="B64" s="127" t="s">
        <v>145</v>
      </c>
      <c r="C64" s="127"/>
      <c r="D64" s="127" t="s">
        <v>195</v>
      </c>
      <c r="E64" s="124">
        <f t="shared" si="51"/>
        <v>87.93</v>
      </c>
      <c r="F64" s="124">
        <f t="shared" si="52"/>
        <v>76.54</v>
      </c>
      <c r="G64" s="124">
        <f>G65</f>
        <v>0</v>
      </c>
      <c r="H64" s="124">
        <f t="shared" ref="H64:P64" si="71">H65</f>
        <v>76.54</v>
      </c>
      <c r="I64" s="124">
        <f t="shared" si="71"/>
        <v>0</v>
      </c>
      <c r="J64" s="124">
        <f t="shared" si="71"/>
        <v>11.39</v>
      </c>
      <c r="K64" s="124">
        <f t="shared" si="71"/>
        <v>0</v>
      </c>
      <c r="L64" s="124">
        <f t="shared" si="71"/>
        <v>0</v>
      </c>
      <c r="M64" s="124">
        <f t="shared" si="71"/>
        <v>0</v>
      </c>
      <c r="N64" s="124">
        <f t="shared" si="71"/>
        <v>0</v>
      </c>
      <c r="O64" s="124">
        <f t="shared" si="71"/>
        <v>0</v>
      </c>
      <c r="P64" s="124">
        <f t="shared" si="71"/>
        <v>0</v>
      </c>
      <c r="Q64" s="124">
        <f t="shared" si="54"/>
        <v>87.93</v>
      </c>
      <c r="R64" s="124">
        <f t="shared" si="55"/>
        <v>76.54</v>
      </c>
      <c r="S64" s="124">
        <f t="shared" ref="S64:Z64" si="72">S65</f>
        <v>0</v>
      </c>
      <c r="T64" s="124">
        <f t="shared" si="72"/>
        <v>76.54</v>
      </c>
      <c r="U64" s="124">
        <f t="shared" si="72"/>
        <v>0</v>
      </c>
      <c r="V64" s="124">
        <f t="shared" si="72"/>
        <v>11.39</v>
      </c>
      <c r="W64" s="124">
        <f t="shared" si="72"/>
        <v>0</v>
      </c>
      <c r="X64" s="124">
        <f t="shared" si="72"/>
        <v>0</v>
      </c>
      <c r="Y64" s="124">
        <f t="shared" si="72"/>
        <v>0</v>
      </c>
      <c r="Z64" s="124">
        <f t="shared" si="72"/>
        <v>0</v>
      </c>
      <c r="AA64" s="124"/>
      <c r="AB64" s="124"/>
    </row>
    <row r="65" ht="23" customHeight="1" spans="1:28">
      <c r="A65" s="127"/>
      <c r="B65" s="127"/>
      <c r="C65" s="127" t="s">
        <v>145</v>
      </c>
      <c r="D65" s="127" t="s">
        <v>147</v>
      </c>
      <c r="E65" s="124">
        <f t="shared" si="51"/>
        <v>87.93</v>
      </c>
      <c r="F65" s="124">
        <f t="shared" si="52"/>
        <v>76.54</v>
      </c>
      <c r="G65" s="124"/>
      <c r="H65" s="124">
        <v>76.54</v>
      </c>
      <c r="I65" s="124"/>
      <c r="J65" s="124">
        <v>11.39</v>
      </c>
      <c r="K65" s="124"/>
      <c r="L65" s="124"/>
      <c r="M65" s="124"/>
      <c r="N65" s="124"/>
      <c r="O65" s="124"/>
      <c r="P65" s="124"/>
      <c r="Q65" s="124">
        <f t="shared" si="54"/>
        <v>87.93</v>
      </c>
      <c r="R65" s="124">
        <f t="shared" si="55"/>
        <v>76.54</v>
      </c>
      <c r="S65" s="124"/>
      <c r="T65" s="124">
        <v>76.54</v>
      </c>
      <c r="U65" s="124"/>
      <c r="V65" s="124">
        <v>11.39</v>
      </c>
      <c r="W65" s="124"/>
      <c r="X65" s="124"/>
      <c r="Y65" s="124"/>
      <c r="Z65" s="124"/>
      <c r="AA65" s="124"/>
      <c r="AB65" s="124"/>
    </row>
    <row r="66" ht="23" customHeight="1" spans="1:28">
      <c r="A66" s="127"/>
      <c r="B66" s="127" t="s">
        <v>177</v>
      </c>
      <c r="C66" s="127"/>
      <c r="D66" s="127" t="s">
        <v>196</v>
      </c>
      <c r="E66" s="124">
        <f t="shared" si="51"/>
        <v>62.03</v>
      </c>
      <c r="F66" s="124">
        <f t="shared" si="52"/>
        <v>48.14</v>
      </c>
      <c r="G66" s="124">
        <f>G67</f>
        <v>0</v>
      </c>
      <c r="H66" s="124">
        <f t="shared" ref="H66:P66" si="73">H67</f>
        <v>48.14</v>
      </c>
      <c r="I66" s="124">
        <f t="shared" si="73"/>
        <v>0</v>
      </c>
      <c r="J66" s="124">
        <f t="shared" si="73"/>
        <v>13.89</v>
      </c>
      <c r="K66" s="124">
        <f t="shared" si="73"/>
        <v>0</v>
      </c>
      <c r="L66" s="124">
        <f t="shared" si="73"/>
        <v>0</v>
      </c>
      <c r="M66" s="124">
        <f t="shared" si="73"/>
        <v>0</v>
      </c>
      <c r="N66" s="124">
        <f t="shared" si="73"/>
        <v>0</v>
      </c>
      <c r="O66" s="124">
        <f t="shared" si="73"/>
        <v>0</v>
      </c>
      <c r="P66" s="124">
        <f t="shared" si="73"/>
        <v>0</v>
      </c>
      <c r="Q66" s="124">
        <f t="shared" si="54"/>
        <v>62.03</v>
      </c>
      <c r="R66" s="124">
        <f t="shared" si="55"/>
        <v>48.14</v>
      </c>
      <c r="S66" s="124">
        <f t="shared" ref="S66:Z66" si="74">S67</f>
        <v>0</v>
      </c>
      <c r="T66" s="124">
        <f t="shared" si="74"/>
        <v>48.14</v>
      </c>
      <c r="U66" s="124">
        <f t="shared" si="74"/>
        <v>0</v>
      </c>
      <c r="V66" s="124">
        <f t="shared" si="74"/>
        <v>13.89</v>
      </c>
      <c r="W66" s="124">
        <f t="shared" si="74"/>
        <v>0</v>
      </c>
      <c r="X66" s="124">
        <f t="shared" si="74"/>
        <v>0</v>
      </c>
      <c r="Y66" s="124">
        <f t="shared" si="74"/>
        <v>0</v>
      </c>
      <c r="Z66" s="124">
        <f t="shared" si="74"/>
        <v>0</v>
      </c>
      <c r="AA66" s="124"/>
      <c r="AB66" s="124"/>
    </row>
    <row r="67" ht="23" customHeight="1" spans="1:28">
      <c r="A67" s="127"/>
      <c r="B67" s="127"/>
      <c r="C67" s="127" t="s">
        <v>169</v>
      </c>
      <c r="D67" s="127" t="s">
        <v>197</v>
      </c>
      <c r="E67" s="124">
        <f t="shared" si="51"/>
        <v>62.03</v>
      </c>
      <c r="F67" s="124">
        <f t="shared" si="52"/>
        <v>48.14</v>
      </c>
      <c r="G67" s="124"/>
      <c r="H67" s="124">
        <v>48.14</v>
      </c>
      <c r="I67" s="124"/>
      <c r="J67" s="124">
        <v>13.89</v>
      </c>
      <c r="K67" s="124"/>
      <c r="L67" s="124"/>
      <c r="M67" s="124"/>
      <c r="N67" s="124"/>
      <c r="O67" s="124"/>
      <c r="P67" s="124"/>
      <c r="Q67" s="124">
        <f t="shared" si="54"/>
        <v>62.03</v>
      </c>
      <c r="R67" s="124">
        <f t="shared" si="55"/>
        <v>48.14</v>
      </c>
      <c r="S67" s="124"/>
      <c r="T67" s="124">
        <v>48.14</v>
      </c>
      <c r="U67" s="124"/>
      <c r="V67" s="124">
        <v>13.89</v>
      </c>
      <c r="W67" s="124"/>
      <c r="X67" s="124"/>
      <c r="Y67" s="124"/>
      <c r="Z67" s="124"/>
      <c r="AA67" s="124"/>
      <c r="AB67" s="124"/>
    </row>
    <row r="68" ht="23" customHeight="1" spans="1:28">
      <c r="A68" s="127"/>
      <c r="B68" s="127" t="s">
        <v>156</v>
      </c>
      <c r="C68" s="127"/>
      <c r="D68" s="127" t="s">
        <v>157</v>
      </c>
      <c r="E68" s="124">
        <f t="shared" si="51"/>
        <v>17.21</v>
      </c>
      <c r="F68" s="124">
        <f t="shared" si="52"/>
        <v>17.21</v>
      </c>
      <c r="G68" s="124">
        <f>G69+G70</f>
        <v>0</v>
      </c>
      <c r="H68" s="124">
        <f t="shared" ref="H68:P68" si="75">H69+H70</f>
        <v>17.21</v>
      </c>
      <c r="I68" s="124">
        <f t="shared" si="75"/>
        <v>0</v>
      </c>
      <c r="J68" s="124">
        <f t="shared" si="75"/>
        <v>0</v>
      </c>
      <c r="K68" s="124">
        <f t="shared" si="75"/>
        <v>0</v>
      </c>
      <c r="L68" s="124">
        <f t="shared" si="75"/>
        <v>0</v>
      </c>
      <c r="M68" s="124">
        <f t="shared" si="75"/>
        <v>0</v>
      </c>
      <c r="N68" s="124">
        <f t="shared" si="75"/>
        <v>0</v>
      </c>
      <c r="O68" s="124">
        <f t="shared" si="75"/>
        <v>0</v>
      </c>
      <c r="P68" s="124">
        <f t="shared" si="75"/>
        <v>0</v>
      </c>
      <c r="Q68" s="124">
        <f t="shared" si="54"/>
        <v>17.21</v>
      </c>
      <c r="R68" s="124">
        <f t="shared" si="55"/>
        <v>17.21</v>
      </c>
      <c r="S68" s="124">
        <f t="shared" ref="S68:Z68" si="76">S69+S70</f>
        <v>0</v>
      </c>
      <c r="T68" s="124">
        <f t="shared" si="76"/>
        <v>17.21</v>
      </c>
      <c r="U68" s="124">
        <f t="shared" si="76"/>
        <v>0</v>
      </c>
      <c r="V68" s="124">
        <f t="shared" si="76"/>
        <v>0</v>
      </c>
      <c r="W68" s="124">
        <f t="shared" si="76"/>
        <v>0</v>
      </c>
      <c r="X68" s="124">
        <f t="shared" si="76"/>
        <v>0</v>
      </c>
      <c r="Y68" s="124">
        <f t="shared" si="76"/>
        <v>0</v>
      </c>
      <c r="Z68" s="124">
        <f t="shared" si="76"/>
        <v>0</v>
      </c>
      <c r="AA68" s="124"/>
      <c r="AB68" s="124"/>
    </row>
    <row r="69" ht="23" customHeight="1" spans="1:28">
      <c r="A69" s="127"/>
      <c r="B69" s="127"/>
      <c r="C69" s="127" t="s">
        <v>156</v>
      </c>
      <c r="D69" s="127" t="s">
        <v>159</v>
      </c>
      <c r="E69" s="124">
        <f t="shared" si="51"/>
        <v>12.29</v>
      </c>
      <c r="F69" s="124">
        <f t="shared" si="52"/>
        <v>12.29</v>
      </c>
      <c r="G69" s="124"/>
      <c r="H69" s="124">
        <v>12.29</v>
      </c>
      <c r="I69" s="124"/>
      <c r="J69" s="124"/>
      <c r="K69" s="124"/>
      <c r="L69" s="124"/>
      <c r="M69" s="124"/>
      <c r="N69" s="124"/>
      <c r="O69" s="124"/>
      <c r="P69" s="124"/>
      <c r="Q69" s="124">
        <f t="shared" si="54"/>
        <v>12.29</v>
      </c>
      <c r="R69" s="124">
        <f t="shared" si="55"/>
        <v>12.29</v>
      </c>
      <c r="S69" s="124"/>
      <c r="T69" s="124">
        <v>12.29</v>
      </c>
      <c r="U69" s="124"/>
      <c r="V69" s="124"/>
      <c r="W69" s="124"/>
      <c r="X69" s="124"/>
      <c r="Y69" s="124"/>
      <c r="Z69" s="124"/>
      <c r="AA69" s="124"/>
      <c r="AB69" s="124"/>
    </row>
    <row r="70" ht="23" customHeight="1" spans="1:28">
      <c r="A70" s="127"/>
      <c r="B70" s="127"/>
      <c r="C70" s="127" t="s">
        <v>160</v>
      </c>
      <c r="D70" s="127" t="s">
        <v>161</v>
      </c>
      <c r="E70" s="124">
        <f t="shared" si="51"/>
        <v>4.92</v>
      </c>
      <c r="F70" s="124">
        <f t="shared" si="52"/>
        <v>4.92</v>
      </c>
      <c r="G70" s="124"/>
      <c r="H70" s="124">
        <v>4.92</v>
      </c>
      <c r="I70" s="124"/>
      <c r="J70" s="124"/>
      <c r="K70" s="124"/>
      <c r="L70" s="124"/>
      <c r="M70" s="124"/>
      <c r="N70" s="124"/>
      <c r="O70" s="124"/>
      <c r="P70" s="124"/>
      <c r="Q70" s="124">
        <f t="shared" si="54"/>
        <v>4.92</v>
      </c>
      <c r="R70" s="124">
        <f t="shared" si="55"/>
        <v>4.92</v>
      </c>
      <c r="S70" s="124"/>
      <c r="T70" s="124">
        <v>4.92</v>
      </c>
      <c r="U70" s="124"/>
      <c r="V70" s="124"/>
      <c r="W70" s="124"/>
      <c r="X70" s="124"/>
      <c r="Y70" s="124"/>
      <c r="Z70" s="124"/>
      <c r="AA70" s="124"/>
      <c r="AB70" s="124"/>
    </row>
    <row r="71" ht="23" customHeight="1" spans="1:28">
      <c r="A71" s="127" t="s">
        <v>165</v>
      </c>
      <c r="B71" s="127"/>
      <c r="C71" s="127"/>
      <c r="D71" s="127" t="s">
        <v>166</v>
      </c>
      <c r="E71" s="124">
        <f t="shared" si="51"/>
        <v>4.45</v>
      </c>
      <c r="F71" s="124">
        <f t="shared" si="52"/>
        <v>4.45</v>
      </c>
      <c r="G71" s="124">
        <f>G72</f>
        <v>0</v>
      </c>
      <c r="H71" s="124">
        <f t="shared" ref="H71:P71" si="77">H72</f>
        <v>4.45</v>
      </c>
      <c r="I71" s="124">
        <f t="shared" si="77"/>
        <v>0</v>
      </c>
      <c r="J71" s="124">
        <f t="shared" si="77"/>
        <v>0</v>
      </c>
      <c r="K71" s="124">
        <f t="shared" si="77"/>
        <v>0</v>
      </c>
      <c r="L71" s="124">
        <f t="shared" si="77"/>
        <v>0</v>
      </c>
      <c r="M71" s="124">
        <f t="shared" si="77"/>
        <v>0</v>
      </c>
      <c r="N71" s="124">
        <f t="shared" si="77"/>
        <v>0</v>
      </c>
      <c r="O71" s="124">
        <f t="shared" si="77"/>
        <v>0</v>
      </c>
      <c r="P71" s="124">
        <f t="shared" si="77"/>
        <v>0</v>
      </c>
      <c r="Q71" s="124">
        <f t="shared" si="54"/>
        <v>4.45</v>
      </c>
      <c r="R71" s="124">
        <f t="shared" si="55"/>
        <v>4.45</v>
      </c>
      <c r="S71" s="124">
        <f t="shared" ref="S71:Z71" si="78">S72</f>
        <v>0</v>
      </c>
      <c r="T71" s="124">
        <f t="shared" si="78"/>
        <v>4.45</v>
      </c>
      <c r="U71" s="124">
        <f t="shared" si="78"/>
        <v>0</v>
      </c>
      <c r="V71" s="124">
        <f t="shared" si="78"/>
        <v>0</v>
      </c>
      <c r="W71" s="124">
        <f t="shared" si="78"/>
        <v>0</v>
      </c>
      <c r="X71" s="124">
        <f t="shared" si="78"/>
        <v>0</v>
      </c>
      <c r="Y71" s="124">
        <f t="shared" si="78"/>
        <v>0</v>
      </c>
      <c r="Z71" s="124">
        <f t="shared" si="78"/>
        <v>0</v>
      </c>
      <c r="AA71" s="124"/>
      <c r="AB71" s="124"/>
    </row>
    <row r="72" ht="23" customHeight="1" spans="1:28">
      <c r="A72" s="127"/>
      <c r="B72" s="127" t="s">
        <v>124</v>
      </c>
      <c r="C72" s="127"/>
      <c r="D72" s="127" t="s">
        <v>171</v>
      </c>
      <c r="E72" s="124">
        <f t="shared" si="51"/>
        <v>4.45</v>
      </c>
      <c r="F72" s="124">
        <f t="shared" si="52"/>
        <v>4.45</v>
      </c>
      <c r="G72" s="124">
        <f>SUM(G73:G75)</f>
        <v>0</v>
      </c>
      <c r="H72" s="124">
        <f t="shared" ref="H72:P72" si="79">SUM(H73:H75)</f>
        <v>4.45</v>
      </c>
      <c r="I72" s="124">
        <f t="shared" si="79"/>
        <v>0</v>
      </c>
      <c r="J72" s="124">
        <f t="shared" si="79"/>
        <v>0</v>
      </c>
      <c r="K72" s="124">
        <f t="shared" si="79"/>
        <v>0</v>
      </c>
      <c r="L72" s="124">
        <f t="shared" si="79"/>
        <v>0</v>
      </c>
      <c r="M72" s="124">
        <f t="shared" si="79"/>
        <v>0</v>
      </c>
      <c r="N72" s="124">
        <f t="shared" si="79"/>
        <v>0</v>
      </c>
      <c r="O72" s="124">
        <f t="shared" si="79"/>
        <v>0</v>
      </c>
      <c r="P72" s="124">
        <f t="shared" si="79"/>
        <v>0</v>
      </c>
      <c r="Q72" s="124">
        <f t="shared" si="54"/>
        <v>4.45</v>
      </c>
      <c r="R72" s="124">
        <f t="shared" si="55"/>
        <v>4.45</v>
      </c>
      <c r="S72" s="124">
        <f t="shared" ref="S72:Z72" si="80">SUM(S73:S75)</f>
        <v>0</v>
      </c>
      <c r="T72" s="124">
        <f t="shared" si="80"/>
        <v>4.45</v>
      </c>
      <c r="U72" s="124">
        <f t="shared" si="80"/>
        <v>0</v>
      </c>
      <c r="V72" s="124">
        <f t="shared" si="80"/>
        <v>0</v>
      </c>
      <c r="W72" s="124">
        <f t="shared" si="80"/>
        <v>0</v>
      </c>
      <c r="X72" s="124">
        <f t="shared" si="80"/>
        <v>0</v>
      </c>
      <c r="Y72" s="124">
        <f t="shared" si="80"/>
        <v>0</v>
      </c>
      <c r="Z72" s="124">
        <f t="shared" si="80"/>
        <v>0</v>
      </c>
      <c r="AA72" s="124"/>
      <c r="AB72" s="124"/>
    </row>
    <row r="73" ht="23" customHeight="1" spans="1:28">
      <c r="A73" s="127"/>
      <c r="B73" s="127"/>
      <c r="C73" s="127" t="s">
        <v>177</v>
      </c>
      <c r="D73" s="127" t="s">
        <v>193</v>
      </c>
      <c r="E73" s="124">
        <f t="shared" si="51"/>
        <v>2.72</v>
      </c>
      <c r="F73" s="124">
        <f t="shared" si="52"/>
        <v>2.72</v>
      </c>
      <c r="G73" s="124"/>
      <c r="H73" s="124">
        <v>2.72</v>
      </c>
      <c r="I73" s="124"/>
      <c r="J73" s="124"/>
      <c r="K73" s="124"/>
      <c r="L73" s="124"/>
      <c r="M73" s="124"/>
      <c r="N73" s="124"/>
      <c r="O73" s="124"/>
      <c r="P73" s="124"/>
      <c r="Q73" s="124">
        <f t="shared" si="54"/>
        <v>2.72</v>
      </c>
      <c r="R73" s="124">
        <f t="shared" si="55"/>
        <v>2.72</v>
      </c>
      <c r="S73" s="124"/>
      <c r="T73" s="124">
        <v>2.72</v>
      </c>
      <c r="U73" s="124"/>
      <c r="V73" s="124"/>
      <c r="W73" s="124"/>
      <c r="X73" s="124"/>
      <c r="Y73" s="124"/>
      <c r="Z73" s="124"/>
      <c r="AA73" s="124"/>
      <c r="AB73" s="124"/>
    </row>
    <row r="74" ht="23" customHeight="1" spans="1:28">
      <c r="A74" s="127"/>
      <c r="B74" s="127"/>
      <c r="C74" s="127" t="s">
        <v>150</v>
      </c>
      <c r="D74" s="127" t="s">
        <v>173</v>
      </c>
      <c r="E74" s="124">
        <f t="shared" si="51"/>
        <v>1.36</v>
      </c>
      <c r="F74" s="124">
        <f t="shared" si="52"/>
        <v>1.36</v>
      </c>
      <c r="G74" s="124"/>
      <c r="H74" s="124">
        <v>1.36</v>
      </c>
      <c r="I74" s="124"/>
      <c r="J74" s="124"/>
      <c r="K74" s="124"/>
      <c r="L74" s="124"/>
      <c r="M74" s="124"/>
      <c r="N74" s="124"/>
      <c r="O74" s="124"/>
      <c r="P74" s="124"/>
      <c r="Q74" s="124">
        <f t="shared" si="54"/>
        <v>1.36</v>
      </c>
      <c r="R74" s="124">
        <f t="shared" si="55"/>
        <v>1.36</v>
      </c>
      <c r="S74" s="124"/>
      <c r="T74" s="124">
        <v>1.36</v>
      </c>
      <c r="U74" s="124"/>
      <c r="V74" s="124"/>
      <c r="W74" s="124"/>
      <c r="X74" s="124"/>
      <c r="Y74" s="124"/>
      <c r="Z74" s="124"/>
      <c r="AA74" s="124"/>
      <c r="AB74" s="124"/>
    </row>
    <row r="75" ht="23" customHeight="1" spans="1:28">
      <c r="A75" s="127"/>
      <c r="B75" s="127"/>
      <c r="C75" s="127" t="s">
        <v>169</v>
      </c>
      <c r="D75" s="127" t="s">
        <v>174</v>
      </c>
      <c r="E75" s="124">
        <f t="shared" si="51"/>
        <v>0.37</v>
      </c>
      <c r="F75" s="124">
        <f t="shared" si="52"/>
        <v>0.37</v>
      </c>
      <c r="G75" s="124"/>
      <c r="H75" s="124">
        <v>0.37</v>
      </c>
      <c r="I75" s="124"/>
      <c r="J75" s="124"/>
      <c r="K75" s="124"/>
      <c r="L75" s="124"/>
      <c r="M75" s="124"/>
      <c r="N75" s="124"/>
      <c r="O75" s="124"/>
      <c r="P75" s="124"/>
      <c r="Q75" s="124">
        <f t="shared" si="54"/>
        <v>0.37</v>
      </c>
      <c r="R75" s="124">
        <f t="shared" si="55"/>
        <v>0.37</v>
      </c>
      <c r="S75" s="124"/>
      <c r="T75" s="124">
        <v>0.37</v>
      </c>
      <c r="U75" s="124"/>
      <c r="V75" s="124"/>
      <c r="W75" s="124"/>
      <c r="X75" s="124"/>
      <c r="Y75" s="124"/>
      <c r="Z75" s="124"/>
      <c r="AA75" s="124"/>
      <c r="AB75" s="124"/>
    </row>
    <row r="76" ht="23" customHeight="1" spans="1:28">
      <c r="A76" s="127" t="s">
        <v>175</v>
      </c>
      <c r="B76" s="127"/>
      <c r="C76" s="127"/>
      <c r="D76" s="127" t="s">
        <v>176</v>
      </c>
      <c r="E76" s="124">
        <f t="shared" si="51"/>
        <v>7.37</v>
      </c>
      <c r="F76" s="124">
        <f t="shared" si="52"/>
        <v>7.37</v>
      </c>
      <c r="G76" s="124">
        <f>G77</f>
        <v>0</v>
      </c>
      <c r="H76" s="124">
        <f t="shared" ref="H76:P76" si="81">H77</f>
        <v>7.37</v>
      </c>
      <c r="I76" s="124">
        <f t="shared" si="81"/>
        <v>0</v>
      </c>
      <c r="J76" s="124">
        <f t="shared" si="81"/>
        <v>0</v>
      </c>
      <c r="K76" s="124">
        <f t="shared" si="81"/>
        <v>0</v>
      </c>
      <c r="L76" s="124">
        <f t="shared" si="81"/>
        <v>0</v>
      </c>
      <c r="M76" s="124">
        <f t="shared" si="81"/>
        <v>0</v>
      </c>
      <c r="N76" s="124">
        <f t="shared" si="81"/>
        <v>0</v>
      </c>
      <c r="O76" s="124">
        <f t="shared" si="81"/>
        <v>0</v>
      </c>
      <c r="P76" s="124">
        <f t="shared" si="81"/>
        <v>0</v>
      </c>
      <c r="Q76" s="124">
        <f t="shared" si="54"/>
        <v>7.37</v>
      </c>
      <c r="R76" s="124">
        <f t="shared" si="55"/>
        <v>7.37</v>
      </c>
      <c r="S76" s="124">
        <f t="shared" ref="S76:Z76" si="82">S77</f>
        <v>0</v>
      </c>
      <c r="T76" s="124">
        <f t="shared" si="82"/>
        <v>7.37</v>
      </c>
      <c r="U76" s="124">
        <f t="shared" si="82"/>
        <v>0</v>
      </c>
      <c r="V76" s="124">
        <f t="shared" si="82"/>
        <v>0</v>
      </c>
      <c r="W76" s="124">
        <f t="shared" si="82"/>
        <v>0</v>
      </c>
      <c r="X76" s="124">
        <f t="shared" si="82"/>
        <v>0</v>
      </c>
      <c r="Y76" s="124">
        <f t="shared" si="82"/>
        <v>0</v>
      </c>
      <c r="Z76" s="124">
        <f t="shared" si="82"/>
        <v>0</v>
      </c>
      <c r="AA76" s="124"/>
      <c r="AB76" s="124"/>
    </row>
    <row r="77" ht="23" customHeight="1" spans="1:28">
      <c r="A77" s="127"/>
      <c r="B77" s="127" t="s">
        <v>177</v>
      </c>
      <c r="C77" s="127"/>
      <c r="D77" s="127" t="s">
        <v>178</v>
      </c>
      <c r="E77" s="124">
        <f t="shared" si="51"/>
        <v>7.37</v>
      </c>
      <c r="F77" s="124">
        <f t="shared" si="52"/>
        <v>7.37</v>
      </c>
      <c r="G77" s="124">
        <f>G78</f>
        <v>0</v>
      </c>
      <c r="H77" s="124">
        <f t="shared" ref="H77:P77" si="83">H78</f>
        <v>7.37</v>
      </c>
      <c r="I77" s="124">
        <f t="shared" si="83"/>
        <v>0</v>
      </c>
      <c r="J77" s="124">
        <f t="shared" si="83"/>
        <v>0</v>
      </c>
      <c r="K77" s="124">
        <f t="shared" si="83"/>
        <v>0</v>
      </c>
      <c r="L77" s="124">
        <f t="shared" si="83"/>
        <v>0</v>
      </c>
      <c r="M77" s="124">
        <f t="shared" si="83"/>
        <v>0</v>
      </c>
      <c r="N77" s="124">
        <f t="shared" si="83"/>
        <v>0</v>
      </c>
      <c r="O77" s="124">
        <f t="shared" si="83"/>
        <v>0</v>
      </c>
      <c r="P77" s="124">
        <f t="shared" si="83"/>
        <v>0</v>
      </c>
      <c r="Q77" s="124">
        <f t="shared" si="54"/>
        <v>7.37</v>
      </c>
      <c r="R77" s="124">
        <f t="shared" si="55"/>
        <v>7.37</v>
      </c>
      <c r="S77" s="124">
        <f t="shared" ref="S77:Z77" si="84">S78</f>
        <v>0</v>
      </c>
      <c r="T77" s="124">
        <f t="shared" si="84"/>
        <v>7.37</v>
      </c>
      <c r="U77" s="124">
        <f t="shared" si="84"/>
        <v>0</v>
      </c>
      <c r="V77" s="124">
        <f t="shared" si="84"/>
        <v>0</v>
      </c>
      <c r="W77" s="124">
        <f t="shared" si="84"/>
        <v>0</v>
      </c>
      <c r="X77" s="124">
        <f t="shared" si="84"/>
        <v>0</v>
      </c>
      <c r="Y77" s="124">
        <f t="shared" si="84"/>
        <v>0</v>
      </c>
      <c r="Z77" s="124">
        <f t="shared" si="84"/>
        <v>0</v>
      </c>
      <c r="AA77" s="124"/>
      <c r="AB77" s="124"/>
    </row>
    <row r="78" ht="23" customHeight="1" spans="1:28">
      <c r="A78" s="127"/>
      <c r="B78" s="127"/>
      <c r="C78" s="127" t="s">
        <v>145</v>
      </c>
      <c r="D78" s="127" t="s">
        <v>179</v>
      </c>
      <c r="E78" s="124">
        <f t="shared" si="51"/>
        <v>7.37</v>
      </c>
      <c r="F78" s="124">
        <f t="shared" si="52"/>
        <v>7.37</v>
      </c>
      <c r="G78" s="124"/>
      <c r="H78" s="124">
        <v>7.37</v>
      </c>
      <c r="I78" s="124"/>
      <c r="J78" s="124"/>
      <c r="K78" s="124"/>
      <c r="L78" s="124"/>
      <c r="M78" s="124"/>
      <c r="N78" s="124"/>
      <c r="O78" s="124"/>
      <c r="P78" s="124"/>
      <c r="Q78" s="124">
        <f t="shared" si="54"/>
        <v>7.37</v>
      </c>
      <c r="R78" s="124">
        <f t="shared" si="55"/>
        <v>7.37</v>
      </c>
      <c r="S78" s="124"/>
      <c r="T78" s="124">
        <v>7.37</v>
      </c>
      <c r="U78" s="124"/>
      <c r="V78" s="124"/>
      <c r="W78" s="124"/>
      <c r="X78" s="124"/>
      <c r="Y78" s="124"/>
      <c r="Z78" s="124"/>
      <c r="AA78" s="124"/>
      <c r="AB78" s="124"/>
    </row>
    <row r="79" ht="23" customHeight="1" spans="1:28">
      <c r="A79" s="125"/>
      <c r="B79" s="125"/>
      <c r="C79" s="125"/>
      <c r="D79" s="125" t="s">
        <v>198</v>
      </c>
      <c r="E79" s="126">
        <f t="shared" ref="E79:E110" si="85">F79+J79+N79</f>
        <v>830.64</v>
      </c>
      <c r="F79" s="126">
        <f t="shared" ref="F79:F110" si="86">G79+H79+I79</f>
        <v>489.45</v>
      </c>
      <c r="G79" s="126">
        <f>G80+G86+G91+G94+G97+G100+G103+G106</f>
        <v>0</v>
      </c>
      <c r="H79" s="126">
        <f t="shared" ref="H79:P79" si="87">H80+H86+H91+H94+H97+H100+H103+H106</f>
        <v>489.45</v>
      </c>
      <c r="I79" s="126">
        <f t="shared" si="87"/>
        <v>0</v>
      </c>
      <c r="J79" s="126">
        <f t="shared" si="87"/>
        <v>339.33</v>
      </c>
      <c r="K79" s="126">
        <f t="shared" si="87"/>
        <v>0</v>
      </c>
      <c r="L79" s="126">
        <f t="shared" si="87"/>
        <v>0</v>
      </c>
      <c r="M79" s="126">
        <f t="shared" si="87"/>
        <v>0</v>
      </c>
      <c r="N79" s="126">
        <f t="shared" si="87"/>
        <v>1.86</v>
      </c>
      <c r="O79" s="126">
        <f t="shared" si="87"/>
        <v>0</v>
      </c>
      <c r="P79" s="126">
        <f t="shared" si="87"/>
        <v>0</v>
      </c>
      <c r="Q79" s="126">
        <f t="shared" ref="Q79:Q110" si="88">R79+V79+Z79</f>
        <v>830.64</v>
      </c>
      <c r="R79" s="126">
        <f t="shared" ref="R79:R110" si="89">S79+T79+U79</f>
        <v>489.45</v>
      </c>
      <c r="S79" s="126">
        <f t="shared" ref="S79:Z79" si="90">S80+S86+S91+S94+S97+S100+S103+S106</f>
        <v>0</v>
      </c>
      <c r="T79" s="126">
        <f t="shared" si="90"/>
        <v>489.45</v>
      </c>
      <c r="U79" s="126">
        <f t="shared" si="90"/>
        <v>0</v>
      </c>
      <c r="V79" s="126">
        <f t="shared" si="90"/>
        <v>339.33</v>
      </c>
      <c r="W79" s="126">
        <f t="shared" si="90"/>
        <v>0</v>
      </c>
      <c r="X79" s="126">
        <f t="shared" si="90"/>
        <v>0</v>
      </c>
      <c r="Y79" s="126">
        <f t="shared" si="90"/>
        <v>0</v>
      </c>
      <c r="Z79" s="126">
        <f t="shared" si="90"/>
        <v>1.86</v>
      </c>
      <c r="AA79" s="126"/>
      <c r="AB79" s="126"/>
    </row>
    <row r="80" ht="23" customHeight="1" spans="1:28">
      <c r="A80" s="127" t="s">
        <v>154</v>
      </c>
      <c r="B80" s="127"/>
      <c r="C80" s="127"/>
      <c r="D80" s="127" t="s">
        <v>155</v>
      </c>
      <c r="E80" s="124">
        <f t="shared" si="85"/>
        <v>57.04</v>
      </c>
      <c r="F80" s="124">
        <f t="shared" si="86"/>
        <v>55.18</v>
      </c>
      <c r="G80" s="124">
        <f>G81+G84</f>
        <v>0</v>
      </c>
      <c r="H80" s="124">
        <f t="shared" ref="H80:P80" si="91">H81+H84</f>
        <v>55.18</v>
      </c>
      <c r="I80" s="124">
        <f t="shared" si="91"/>
        <v>0</v>
      </c>
      <c r="J80" s="124">
        <f t="shared" si="91"/>
        <v>0</v>
      </c>
      <c r="K80" s="124">
        <f t="shared" si="91"/>
        <v>0</v>
      </c>
      <c r="L80" s="124">
        <f t="shared" si="91"/>
        <v>0</v>
      </c>
      <c r="M80" s="124">
        <f t="shared" si="91"/>
        <v>0</v>
      </c>
      <c r="N80" s="124">
        <f t="shared" si="91"/>
        <v>1.86</v>
      </c>
      <c r="O80" s="124">
        <f t="shared" si="91"/>
        <v>0</v>
      </c>
      <c r="P80" s="124">
        <f t="shared" si="91"/>
        <v>0</v>
      </c>
      <c r="Q80" s="124">
        <f t="shared" si="88"/>
        <v>57.04</v>
      </c>
      <c r="R80" s="124">
        <f t="shared" si="89"/>
        <v>55.18</v>
      </c>
      <c r="S80" s="124">
        <f t="shared" ref="S80:Z80" si="92">S81+S84</f>
        <v>0</v>
      </c>
      <c r="T80" s="124">
        <f t="shared" si="92"/>
        <v>55.18</v>
      </c>
      <c r="U80" s="124">
        <f t="shared" si="92"/>
        <v>0</v>
      </c>
      <c r="V80" s="124">
        <f t="shared" si="92"/>
        <v>0</v>
      </c>
      <c r="W80" s="124">
        <f t="shared" si="92"/>
        <v>0</v>
      </c>
      <c r="X80" s="124">
        <f t="shared" si="92"/>
        <v>0</v>
      </c>
      <c r="Y80" s="124">
        <f t="shared" si="92"/>
        <v>0</v>
      </c>
      <c r="Z80" s="124">
        <f t="shared" si="92"/>
        <v>1.86</v>
      </c>
      <c r="AA80" s="124"/>
      <c r="AB80" s="124"/>
    </row>
    <row r="81" ht="23" customHeight="1" spans="1:28">
      <c r="A81" s="127"/>
      <c r="B81" s="127" t="s">
        <v>156</v>
      </c>
      <c r="C81" s="127"/>
      <c r="D81" s="127" t="s">
        <v>157</v>
      </c>
      <c r="E81" s="124">
        <f t="shared" si="85"/>
        <v>55.18</v>
      </c>
      <c r="F81" s="124">
        <f t="shared" si="86"/>
        <v>55.18</v>
      </c>
      <c r="G81" s="124">
        <f>G82+G83</f>
        <v>0</v>
      </c>
      <c r="H81" s="124">
        <f t="shared" ref="H81:P81" si="93">H82+H83</f>
        <v>55.18</v>
      </c>
      <c r="I81" s="124">
        <f t="shared" si="93"/>
        <v>0</v>
      </c>
      <c r="J81" s="124">
        <f t="shared" si="93"/>
        <v>0</v>
      </c>
      <c r="K81" s="124">
        <f t="shared" si="93"/>
        <v>0</v>
      </c>
      <c r="L81" s="124">
        <f t="shared" si="93"/>
        <v>0</v>
      </c>
      <c r="M81" s="124">
        <f t="shared" si="93"/>
        <v>0</v>
      </c>
      <c r="N81" s="124">
        <f t="shared" si="93"/>
        <v>0</v>
      </c>
      <c r="O81" s="124">
        <f t="shared" si="93"/>
        <v>0</v>
      </c>
      <c r="P81" s="124">
        <f t="shared" si="93"/>
        <v>0</v>
      </c>
      <c r="Q81" s="124">
        <f t="shared" si="88"/>
        <v>55.18</v>
      </c>
      <c r="R81" s="124">
        <f t="shared" si="89"/>
        <v>55.18</v>
      </c>
      <c r="S81" s="124">
        <f t="shared" ref="S81:Z81" si="94">S82+S83</f>
        <v>0</v>
      </c>
      <c r="T81" s="124">
        <f t="shared" si="94"/>
        <v>55.18</v>
      </c>
      <c r="U81" s="124">
        <f t="shared" si="94"/>
        <v>0</v>
      </c>
      <c r="V81" s="124">
        <f t="shared" si="94"/>
        <v>0</v>
      </c>
      <c r="W81" s="124">
        <f t="shared" si="94"/>
        <v>0</v>
      </c>
      <c r="X81" s="124">
        <f t="shared" si="94"/>
        <v>0</v>
      </c>
      <c r="Y81" s="124">
        <f t="shared" si="94"/>
        <v>0</v>
      </c>
      <c r="Z81" s="124">
        <f t="shared" si="94"/>
        <v>0</v>
      </c>
      <c r="AA81" s="124"/>
      <c r="AB81" s="124"/>
    </row>
    <row r="82" ht="23" customHeight="1" spans="1:28">
      <c r="A82" s="127"/>
      <c r="B82" s="127"/>
      <c r="C82" s="127" t="s">
        <v>156</v>
      </c>
      <c r="D82" s="127" t="s">
        <v>159</v>
      </c>
      <c r="E82" s="124">
        <f t="shared" si="85"/>
        <v>39.41</v>
      </c>
      <c r="F82" s="124">
        <f t="shared" si="86"/>
        <v>39.41</v>
      </c>
      <c r="G82" s="124"/>
      <c r="H82" s="124">
        <v>39.41</v>
      </c>
      <c r="I82" s="124"/>
      <c r="J82" s="124"/>
      <c r="K82" s="124"/>
      <c r="L82" s="124"/>
      <c r="M82" s="124"/>
      <c r="N82" s="124"/>
      <c r="O82" s="124"/>
      <c r="P82" s="124"/>
      <c r="Q82" s="124">
        <f t="shared" si="88"/>
        <v>39.41</v>
      </c>
      <c r="R82" s="124">
        <f t="shared" si="89"/>
        <v>39.41</v>
      </c>
      <c r="S82" s="124"/>
      <c r="T82" s="124">
        <v>39.41</v>
      </c>
      <c r="U82" s="124"/>
      <c r="V82" s="124"/>
      <c r="W82" s="124"/>
      <c r="X82" s="124"/>
      <c r="Y82" s="124"/>
      <c r="Z82" s="124"/>
      <c r="AA82" s="124"/>
      <c r="AB82" s="124"/>
    </row>
    <row r="83" ht="23" customHeight="1" spans="1:28">
      <c r="A83" s="127"/>
      <c r="B83" s="127"/>
      <c r="C83" s="127" t="s">
        <v>160</v>
      </c>
      <c r="D83" s="127" t="s">
        <v>161</v>
      </c>
      <c r="E83" s="124">
        <f t="shared" si="85"/>
        <v>15.77</v>
      </c>
      <c r="F83" s="124">
        <f t="shared" si="86"/>
        <v>15.77</v>
      </c>
      <c r="G83" s="124"/>
      <c r="H83" s="124">
        <v>15.77</v>
      </c>
      <c r="I83" s="124"/>
      <c r="J83" s="124"/>
      <c r="K83" s="124"/>
      <c r="L83" s="124"/>
      <c r="M83" s="124"/>
      <c r="N83" s="124"/>
      <c r="O83" s="124"/>
      <c r="P83" s="124"/>
      <c r="Q83" s="124">
        <f t="shared" si="88"/>
        <v>15.77</v>
      </c>
      <c r="R83" s="124">
        <f t="shared" si="89"/>
        <v>15.77</v>
      </c>
      <c r="S83" s="124"/>
      <c r="T83" s="124">
        <v>15.77</v>
      </c>
      <c r="U83" s="124"/>
      <c r="V83" s="124"/>
      <c r="W83" s="124"/>
      <c r="X83" s="124"/>
      <c r="Y83" s="124"/>
      <c r="Z83" s="124"/>
      <c r="AA83" s="124"/>
      <c r="AB83" s="124"/>
    </row>
    <row r="84" ht="23" customHeight="1" spans="1:28">
      <c r="A84" s="127"/>
      <c r="B84" s="127" t="s">
        <v>162</v>
      </c>
      <c r="C84" s="127"/>
      <c r="D84" s="127" t="s">
        <v>163</v>
      </c>
      <c r="E84" s="124">
        <f t="shared" si="85"/>
        <v>1.86</v>
      </c>
      <c r="F84" s="124">
        <f t="shared" si="86"/>
        <v>0</v>
      </c>
      <c r="G84" s="124">
        <f>G85</f>
        <v>0</v>
      </c>
      <c r="H84" s="124">
        <f t="shared" ref="H84:P84" si="95">H85</f>
        <v>0</v>
      </c>
      <c r="I84" s="124">
        <f t="shared" si="95"/>
        <v>0</v>
      </c>
      <c r="J84" s="124">
        <f t="shared" si="95"/>
        <v>0</v>
      </c>
      <c r="K84" s="124">
        <f t="shared" si="95"/>
        <v>0</v>
      </c>
      <c r="L84" s="124">
        <f t="shared" si="95"/>
        <v>0</v>
      </c>
      <c r="M84" s="124">
        <f t="shared" si="95"/>
        <v>0</v>
      </c>
      <c r="N84" s="124">
        <f t="shared" si="95"/>
        <v>1.86</v>
      </c>
      <c r="O84" s="124">
        <f t="shared" si="95"/>
        <v>0</v>
      </c>
      <c r="P84" s="124">
        <f t="shared" si="95"/>
        <v>0</v>
      </c>
      <c r="Q84" s="124">
        <f t="shared" si="88"/>
        <v>1.86</v>
      </c>
      <c r="R84" s="124">
        <f t="shared" si="89"/>
        <v>0</v>
      </c>
      <c r="S84" s="124">
        <f t="shared" ref="S84:Z84" si="96">S85</f>
        <v>0</v>
      </c>
      <c r="T84" s="124">
        <f t="shared" si="96"/>
        <v>0</v>
      </c>
      <c r="U84" s="124">
        <f t="shared" si="96"/>
        <v>0</v>
      </c>
      <c r="V84" s="124">
        <f t="shared" si="96"/>
        <v>0</v>
      </c>
      <c r="W84" s="124">
        <f t="shared" si="96"/>
        <v>0</v>
      </c>
      <c r="X84" s="124">
        <f t="shared" si="96"/>
        <v>0</v>
      </c>
      <c r="Y84" s="124">
        <f t="shared" si="96"/>
        <v>0</v>
      </c>
      <c r="Z84" s="124">
        <f t="shared" si="96"/>
        <v>1.86</v>
      </c>
      <c r="AA84" s="124"/>
      <c r="AB84" s="124"/>
    </row>
    <row r="85" ht="23" customHeight="1" spans="1:28">
      <c r="A85" s="127"/>
      <c r="B85" s="127"/>
      <c r="C85" s="127" t="s">
        <v>145</v>
      </c>
      <c r="D85" s="127" t="s">
        <v>164</v>
      </c>
      <c r="E85" s="124">
        <f t="shared" si="85"/>
        <v>1.86</v>
      </c>
      <c r="F85" s="124">
        <f t="shared" si="86"/>
        <v>0</v>
      </c>
      <c r="G85" s="124"/>
      <c r="H85" s="124"/>
      <c r="I85" s="124"/>
      <c r="J85" s="124"/>
      <c r="K85" s="124"/>
      <c r="L85" s="124"/>
      <c r="M85" s="124"/>
      <c r="N85" s="124">
        <v>1.86</v>
      </c>
      <c r="O85" s="124"/>
      <c r="P85" s="124"/>
      <c r="Q85" s="124">
        <f t="shared" si="88"/>
        <v>1.86</v>
      </c>
      <c r="R85" s="124">
        <f t="shared" si="89"/>
        <v>0</v>
      </c>
      <c r="S85" s="124"/>
      <c r="T85" s="124"/>
      <c r="U85" s="124"/>
      <c r="V85" s="124"/>
      <c r="W85" s="124"/>
      <c r="X85" s="124"/>
      <c r="Y85" s="124"/>
      <c r="Z85" s="124">
        <v>1.86</v>
      </c>
      <c r="AA85" s="124"/>
      <c r="AB85" s="124"/>
    </row>
    <row r="86" ht="23" customHeight="1" spans="1:28">
      <c r="A86" s="127" t="s">
        <v>165</v>
      </c>
      <c r="B86" s="127"/>
      <c r="C86" s="127"/>
      <c r="D86" s="127" t="s">
        <v>166</v>
      </c>
      <c r="E86" s="124">
        <f t="shared" si="85"/>
        <v>14.19</v>
      </c>
      <c r="F86" s="124">
        <f t="shared" si="86"/>
        <v>14.19</v>
      </c>
      <c r="G86" s="124">
        <f>G87</f>
        <v>0</v>
      </c>
      <c r="H86" s="124">
        <f t="shared" ref="H86:P86" si="97">H87</f>
        <v>14.19</v>
      </c>
      <c r="I86" s="124">
        <f t="shared" si="97"/>
        <v>0</v>
      </c>
      <c r="J86" s="124">
        <f t="shared" si="97"/>
        <v>0</v>
      </c>
      <c r="K86" s="124">
        <f t="shared" si="97"/>
        <v>0</v>
      </c>
      <c r="L86" s="124">
        <f t="shared" si="97"/>
        <v>0</v>
      </c>
      <c r="M86" s="124">
        <f t="shared" si="97"/>
        <v>0</v>
      </c>
      <c r="N86" s="124">
        <f t="shared" si="97"/>
        <v>0</v>
      </c>
      <c r="O86" s="124">
        <f t="shared" si="97"/>
        <v>0</v>
      </c>
      <c r="P86" s="124">
        <f t="shared" si="97"/>
        <v>0</v>
      </c>
      <c r="Q86" s="124">
        <f t="shared" si="88"/>
        <v>14.19</v>
      </c>
      <c r="R86" s="124">
        <f t="shared" si="89"/>
        <v>14.19</v>
      </c>
      <c r="S86" s="124">
        <f t="shared" ref="S86:Z86" si="98">S87</f>
        <v>0</v>
      </c>
      <c r="T86" s="124">
        <f t="shared" si="98"/>
        <v>14.19</v>
      </c>
      <c r="U86" s="124">
        <f t="shared" si="98"/>
        <v>0</v>
      </c>
      <c r="V86" s="124">
        <f t="shared" si="98"/>
        <v>0</v>
      </c>
      <c r="W86" s="124">
        <f t="shared" si="98"/>
        <v>0</v>
      </c>
      <c r="X86" s="124">
        <f t="shared" si="98"/>
        <v>0</v>
      </c>
      <c r="Y86" s="124">
        <f t="shared" si="98"/>
        <v>0</v>
      </c>
      <c r="Z86" s="124">
        <f t="shared" si="98"/>
        <v>0</v>
      </c>
      <c r="AA86" s="124"/>
      <c r="AB86" s="124"/>
    </row>
    <row r="87" ht="23" customHeight="1" spans="1:28">
      <c r="A87" s="127"/>
      <c r="B87" s="127" t="s">
        <v>124</v>
      </c>
      <c r="C87" s="127"/>
      <c r="D87" s="127" t="s">
        <v>171</v>
      </c>
      <c r="E87" s="124">
        <f t="shared" si="85"/>
        <v>14.19</v>
      </c>
      <c r="F87" s="124">
        <f t="shared" si="86"/>
        <v>14.19</v>
      </c>
      <c r="G87" s="124">
        <f>SUM(G88:G90)</f>
        <v>0</v>
      </c>
      <c r="H87" s="124">
        <f t="shared" ref="H87:P87" si="99">SUM(H88:H90)</f>
        <v>14.19</v>
      </c>
      <c r="I87" s="124">
        <f t="shared" si="99"/>
        <v>0</v>
      </c>
      <c r="J87" s="124">
        <f t="shared" si="99"/>
        <v>0</v>
      </c>
      <c r="K87" s="124">
        <f t="shared" si="99"/>
        <v>0</v>
      </c>
      <c r="L87" s="124">
        <f t="shared" si="99"/>
        <v>0</v>
      </c>
      <c r="M87" s="124">
        <f t="shared" si="99"/>
        <v>0</v>
      </c>
      <c r="N87" s="124">
        <f t="shared" si="99"/>
        <v>0</v>
      </c>
      <c r="O87" s="124">
        <f t="shared" si="99"/>
        <v>0</v>
      </c>
      <c r="P87" s="124">
        <f t="shared" si="99"/>
        <v>0</v>
      </c>
      <c r="Q87" s="124">
        <f t="shared" si="88"/>
        <v>14.19</v>
      </c>
      <c r="R87" s="124">
        <f t="shared" si="89"/>
        <v>14.19</v>
      </c>
      <c r="S87" s="124">
        <f t="shared" ref="S87:Z87" si="100">SUM(S88:S90)</f>
        <v>0</v>
      </c>
      <c r="T87" s="124">
        <f t="shared" si="100"/>
        <v>14.19</v>
      </c>
      <c r="U87" s="124">
        <f t="shared" si="100"/>
        <v>0</v>
      </c>
      <c r="V87" s="124">
        <f t="shared" si="100"/>
        <v>0</v>
      </c>
      <c r="W87" s="124">
        <f t="shared" si="100"/>
        <v>0</v>
      </c>
      <c r="X87" s="124">
        <f t="shared" si="100"/>
        <v>0</v>
      </c>
      <c r="Y87" s="124">
        <f t="shared" si="100"/>
        <v>0</v>
      </c>
      <c r="Z87" s="124">
        <f t="shared" si="100"/>
        <v>0</v>
      </c>
      <c r="AA87" s="124"/>
      <c r="AB87" s="124"/>
    </row>
    <row r="88" ht="23" customHeight="1" spans="1:28">
      <c r="A88" s="127"/>
      <c r="B88" s="127"/>
      <c r="C88" s="127" t="s">
        <v>177</v>
      </c>
      <c r="D88" s="127" t="s">
        <v>193</v>
      </c>
      <c r="E88" s="124">
        <f t="shared" si="85"/>
        <v>8.67</v>
      </c>
      <c r="F88" s="124">
        <f t="shared" si="86"/>
        <v>8.67</v>
      </c>
      <c r="G88" s="124"/>
      <c r="H88" s="124">
        <v>8.67</v>
      </c>
      <c r="I88" s="124"/>
      <c r="J88" s="124"/>
      <c r="K88" s="124"/>
      <c r="L88" s="124"/>
      <c r="M88" s="124"/>
      <c r="N88" s="124"/>
      <c r="O88" s="124"/>
      <c r="P88" s="124"/>
      <c r="Q88" s="124">
        <f t="shared" si="88"/>
        <v>8.67</v>
      </c>
      <c r="R88" s="124">
        <f t="shared" si="89"/>
        <v>8.67</v>
      </c>
      <c r="S88" s="124"/>
      <c r="T88" s="124">
        <v>8.67</v>
      </c>
      <c r="U88" s="124"/>
      <c r="V88" s="124"/>
      <c r="W88" s="124"/>
      <c r="X88" s="124"/>
      <c r="Y88" s="124"/>
      <c r="Z88" s="124"/>
      <c r="AA88" s="124"/>
      <c r="AB88" s="124"/>
    </row>
    <row r="89" ht="23" customHeight="1" spans="1:28">
      <c r="A89" s="127"/>
      <c r="B89" s="127"/>
      <c r="C89" s="127" t="s">
        <v>150</v>
      </c>
      <c r="D89" s="127" t="s">
        <v>173</v>
      </c>
      <c r="E89" s="124">
        <f t="shared" si="85"/>
        <v>4.34</v>
      </c>
      <c r="F89" s="124">
        <f t="shared" si="86"/>
        <v>4.34</v>
      </c>
      <c r="G89" s="124"/>
      <c r="H89" s="124">
        <v>4.34</v>
      </c>
      <c r="I89" s="124"/>
      <c r="J89" s="124"/>
      <c r="K89" s="124"/>
      <c r="L89" s="124"/>
      <c r="M89" s="124"/>
      <c r="N89" s="124"/>
      <c r="O89" s="124"/>
      <c r="P89" s="124"/>
      <c r="Q89" s="124">
        <f t="shared" si="88"/>
        <v>4.34</v>
      </c>
      <c r="R89" s="124">
        <f t="shared" si="89"/>
        <v>4.34</v>
      </c>
      <c r="S89" s="124"/>
      <c r="T89" s="124">
        <v>4.34</v>
      </c>
      <c r="U89" s="124"/>
      <c r="V89" s="124"/>
      <c r="W89" s="124"/>
      <c r="X89" s="124"/>
      <c r="Y89" s="124"/>
      <c r="Z89" s="124"/>
      <c r="AA89" s="124"/>
      <c r="AB89" s="124"/>
    </row>
    <row r="90" ht="23" customHeight="1" spans="1:28">
      <c r="A90" s="127"/>
      <c r="B90" s="127"/>
      <c r="C90" s="127" t="s">
        <v>169</v>
      </c>
      <c r="D90" s="127" t="s">
        <v>174</v>
      </c>
      <c r="E90" s="124">
        <f t="shared" si="85"/>
        <v>1.18</v>
      </c>
      <c r="F90" s="124">
        <f t="shared" si="86"/>
        <v>1.18</v>
      </c>
      <c r="G90" s="124"/>
      <c r="H90" s="124">
        <v>1.18</v>
      </c>
      <c r="I90" s="124"/>
      <c r="J90" s="124"/>
      <c r="K90" s="124"/>
      <c r="L90" s="124"/>
      <c r="M90" s="124"/>
      <c r="N90" s="124"/>
      <c r="O90" s="124"/>
      <c r="P90" s="124"/>
      <c r="Q90" s="124">
        <f t="shared" si="88"/>
        <v>1.18</v>
      </c>
      <c r="R90" s="124">
        <f t="shared" si="89"/>
        <v>1.18</v>
      </c>
      <c r="S90" s="124"/>
      <c r="T90" s="124">
        <v>1.18</v>
      </c>
      <c r="U90" s="124"/>
      <c r="V90" s="124"/>
      <c r="W90" s="124"/>
      <c r="X90" s="124"/>
      <c r="Y90" s="124"/>
      <c r="Z90" s="124"/>
      <c r="AA90" s="124"/>
      <c r="AB90" s="124"/>
    </row>
    <row r="91" ht="23" customHeight="1" spans="1:28">
      <c r="A91" s="127" t="s">
        <v>199</v>
      </c>
      <c r="B91" s="127"/>
      <c r="C91" s="127"/>
      <c r="D91" s="127" t="s">
        <v>200</v>
      </c>
      <c r="E91" s="124">
        <f t="shared" si="85"/>
        <v>68.63</v>
      </c>
      <c r="F91" s="124">
        <f t="shared" si="86"/>
        <v>66.43</v>
      </c>
      <c r="G91" s="124">
        <f>G92</f>
        <v>0</v>
      </c>
      <c r="H91" s="124">
        <f t="shared" ref="H91:P91" si="101">H92</f>
        <v>66.43</v>
      </c>
      <c r="I91" s="124">
        <f t="shared" si="101"/>
        <v>0</v>
      </c>
      <c r="J91" s="124">
        <f t="shared" si="101"/>
        <v>2.2</v>
      </c>
      <c r="K91" s="124">
        <f t="shared" si="101"/>
        <v>0</v>
      </c>
      <c r="L91" s="124">
        <f t="shared" si="101"/>
        <v>0</v>
      </c>
      <c r="M91" s="124">
        <f t="shared" si="101"/>
        <v>0</v>
      </c>
      <c r="N91" s="124">
        <f t="shared" si="101"/>
        <v>0</v>
      </c>
      <c r="O91" s="124">
        <f t="shared" si="101"/>
        <v>0</v>
      </c>
      <c r="P91" s="124">
        <f t="shared" si="101"/>
        <v>0</v>
      </c>
      <c r="Q91" s="124">
        <f t="shared" si="88"/>
        <v>68.63</v>
      </c>
      <c r="R91" s="124">
        <f t="shared" si="89"/>
        <v>66.43</v>
      </c>
      <c r="S91" s="124">
        <f t="shared" ref="S91:Z91" si="102">S92</f>
        <v>0</v>
      </c>
      <c r="T91" s="124">
        <f t="shared" si="102"/>
        <v>66.43</v>
      </c>
      <c r="U91" s="124">
        <f t="shared" si="102"/>
        <v>0</v>
      </c>
      <c r="V91" s="124">
        <f t="shared" si="102"/>
        <v>2.2</v>
      </c>
      <c r="W91" s="124">
        <f t="shared" si="102"/>
        <v>0</v>
      </c>
      <c r="X91" s="124">
        <f t="shared" si="102"/>
        <v>0</v>
      </c>
      <c r="Y91" s="124">
        <f t="shared" si="102"/>
        <v>0</v>
      </c>
      <c r="Z91" s="124">
        <f t="shared" si="102"/>
        <v>0</v>
      </c>
      <c r="AA91" s="124"/>
      <c r="AB91" s="124"/>
    </row>
    <row r="92" ht="23" customHeight="1" spans="1:28">
      <c r="A92" s="127"/>
      <c r="B92" s="127" t="s">
        <v>145</v>
      </c>
      <c r="C92" s="127"/>
      <c r="D92" s="127" t="s">
        <v>201</v>
      </c>
      <c r="E92" s="124">
        <f t="shared" si="85"/>
        <v>68.63</v>
      </c>
      <c r="F92" s="124">
        <f t="shared" si="86"/>
        <v>66.43</v>
      </c>
      <c r="G92" s="124">
        <f>G93</f>
        <v>0</v>
      </c>
      <c r="H92" s="124">
        <f t="shared" ref="H92:P92" si="103">H93</f>
        <v>66.43</v>
      </c>
      <c r="I92" s="124">
        <f t="shared" si="103"/>
        <v>0</v>
      </c>
      <c r="J92" s="124">
        <f t="shared" si="103"/>
        <v>2.2</v>
      </c>
      <c r="K92" s="124">
        <f t="shared" si="103"/>
        <v>0</v>
      </c>
      <c r="L92" s="124">
        <f t="shared" si="103"/>
        <v>0</v>
      </c>
      <c r="M92" s="124">
        <f t="shared" si="103"/>
        <v>0</v>
      </c>
      <c r="N92" s="124">
        <f t="shared" si="103"/>
        <v>0</v>
      </c>
      <c r="O92" s="124">
        <f t="shared" si="103"/>
        <v>0</v>
      </c>
      <c r="P92" s="124">
        <f t="shared" si="103"/>
        <v>0</v>
      </c>
      <c r="Q92" s="124">
        <f t="shared" si="88"/>
        <v>68.63</v>
      </c>
      <c r="R92" s="124">
        <f t="shared" si="89"/>
        <v>66.43</v>
      </c>
      <c r="S92" s="124">
        <f t="shared" ref="S92:Z92" si="104">S93</f>
        <v>0</v>
      </c>
      <c r="T92" s="124">
        <f t="shared" si="104"/>
        <v>66.43</v>
      </c>
      <c r="U92" s="124">
        <f t="shared" si="104"/>
        <v>0</v>
      </c>
      <c r="V92" s="124">
        <f t="shared" si="104"/>
        <v>2.2</v>
      </c>
      <c r="W92" s="124">
        <f t="shared" si="104"/>
        <v>0</v>
      </c>
      <c r="X92" s="124">
        <f t="shared" si="104"/>
        <v>0</v>
      </c>
      <c r="Y92" s="124">
        <f t="shared" si="104"/>
        <v>0</v>
      </c>
      <c r="Z92" s="124">
        <f t="shared" si="104"/>
        <v>0</v>
      </c>
      <c r="AA92" s="124"/>
      <c r="AB92" s="124"/>
    </row>
    <row r="93" ht="23" customHeight="1" spans="1:28">
      <c r="A93" s="127"/>
      <c r="B93" s="127"/>
      <c r="C93" s="127" t="s">
        <v>169</v>
      </c>
      <c r="D93" s="127" t="s">
        <v>202</v>
      </c>
      <c r="E93" s="124">
        <f t="shared" si="85"/>
        <v>68.63</v>
      </c>
      <c r="F93" s="124">
        <f t="shared" si="86"/>
        <v>66.43</v>
      </c>
      <c r="G93" s="124"/>
      <c r="H93" s="124">
        <v>66.43</v>
      </c>
      <c r="I93" s="124"/>
      <c r="J93" s="124">
        <v>2.2</v>
      </c>
      <c r="K93" s="124"/>
      <c r="L93" s="124"/>
      <c r="M93" s="124"/>
      <c r="N93" s="124"/>
      <c r="O93" s="124"/>
      <c r="P93" s="124"/>
      <c r="Q93" s="124">
        <f t="shared" si="88"/>
        <v>68.63</v>
      </c>
      <c r="R93" s="124">
        <f t="shared" si="89"/>
        <v>66.43</v>
      </c>
      <c r="S93" s="124"/>
      <c r="T93" s="124">
        <v>66.43</v>
      </c>
      <c r="U93" s="124"/>
      <c r="V93" s="124">
        <v>2.2</v>
      </c>
      <c r="W93" s="124"/>
      <c r="X93" s="124"/>
      <c r="Y93" s="124"/>
      <c r="Z93" s="124"/>
      <c r="AA93" s="124"/>
      <c r="AB93" s="124"/>
    </row>
    <row r="94" ht="23" customHeight="1" spans="1:28">
      <c r="A94" s="127" t="s">
        <v>203</v>
      </c>
      <c r="B94" s="127"/>
      <c r="C94" s="127"/>
      <c r="D94" s="127" t="s">
        <v>204</v>
      </c>
      <c r="E94" s="124">
        <f t="shared" si="85"/>
        <v>106.37</v>
      </c>
      <c r="F94" s="124">
        <f t="shared" si="86"/>
        <v>78.42</v>
      </c>
      <c r="G94" s="124">
        <f>G95</f>
        <v>0</v>
      </c>
      <c r="H94" s="124">
        <f t="shared" ref="H94:P94" si="105">H95</f>
        <v>78.42</v>
      </c>
      <c r="I94" s="124">
        <f t="shared" si="105"/>
        <v>0</v>
      </c>
      <c r="J94" s="124">
        <f t="shared" si="105"/>
        <v>27.95</v>
      </c>
      <c r="K94" s="124">
        <f t="shared" si="105"/>
        <v>0</v>
      </c>
      <c r="L94" s="124">
        <f t="shared" si="105"/>
        <v>0</v>
      </c>
      <c r="M94" s="124">
        <f t="shared" si="105"/>
        <v>0</v>
      </c>
      <c r="N94" s="124">
        <f t="shared" si="105"/>
        <v>0</v>
      </c>
      <c r="O94" s="124">
        <f t="shared" si="105"/>
        <v>0</v>
      </c>
      <c r="P94" s="124">
        <f t="shared" si="105"/>
        <v>0</v>
      </c>
      <c r="Q94" s="124">
        <f t="shared" si="88"/>
        <v>106.37</v>
      </c>
      <c r="R94" s="124">
        <f t="shared" si="89"/>
        <v>78.42</v>
      </c>
      <c r="S94" s="124">
        <f t="shared" ref="S94:Z94" si="106">S95</f>
        <v>0</v>
      </c>
      <c r="T94" s="124">
        <f t="shared" si="106"/>
        <v>78.42</v>
      </c>
      <c r="U94" s="124">
        <f t="shared" si="106"/>
        <v>0</v>
      </c>
      <c r="V94" s="124">
        <f t="shared" si="106"/>
        <v>27.95</v>
      </c>
      <c r="W94" s="124">
        <f t="shared" si="106"/>
        <v>0</v>
      </c>
      <c r="X94" s="124">
        <f t="shared" si="106"/>
        <v>0</v>
      </c>
      <c r="Y94" s="124">
        <f t="shared" si="106"/>
        <v>0</v>
      </c>
      <c r="Z94" s="124">
        <f t="shared" si="106"/>
        <v>0</v>
      </c>
      <c r="AA94" s="124"/>
      <c r="AB94" s="124"/>
    </row>
    <row r="95" ht="23" customHeight="1" spans="1:28">
      <c r="A95" s="127"/>
      <c r="B95" s="127" t="s">
        <v>145</v>
      </c>
      <c r="C95" s="127"/>
      <c r="D95" s="127" t="s">
        <v>205</v>
      </c>
      <c r="E95" s="124">
        <f t="shared" si="85"/>
        <v>106.37</v>
      </c>
      <c r="F95" s="124">
        <f t="shared" si="86"/>
        <v>78.42</v>
      </c>
      <c r="G95" s="124">
        <f>G96</f>
        <v>0</v>
      </c>
      <c r="H95" s="124">
        <f t="shared" ref="H95:P95" si="107">H96</f>
        <v>78.42</v>
      </c>
      <c r="I95" s="124">
        <f t="shared" si="107"/>
        <v>0</v>
      </c>
      <c r="J95" s="124">
        <f t="shared" si="107"/>
        <v>27.95</v>
      </c>
      <c r="K95" s="124">
        <f t="shared" si="107"/>
        <v>0</v>
      </c>
      <c r="L95" s="124">
        <f t="shared" si="107"/>
        <v>0</v>
      </c>
      <c r="M95" s="124">
        <f t="shared" si="107"/>
        <v>0</v>
      </c>
      <c r="N95" s="124">
        <f t="shared" si="107"/>
        <v>0</v>
      </c>
      <c r="O95" s="124">
        <f t="shared" si="107"/>
        <v>0</v>
      </c>
      <c r="P95" s="124">
        <f t="shared" si="107"/>
        <v>0</v>
      </c>
      <c r="Q95" s="124">
        <f t="shared" si="88"/>
        <v>106.37</v>
      </c>
      <c r="R95" s="124">
        <f t="shared" si="89"/>
        <v>78.42</v>
      </c>
      <c r="S95" s="124">
        <f t="shared" ref="S95:Z95" si="108">S96</f>
        <v>0</v>
      </c>
      <c r="T95" s="124">
        <f t="shared" si="108"/>
        <v>78.42</v>
      </c>
      <c r="U95" s="124">
        <f t="shared" si="108"/>
        <v>0</v>
      </c>
      <c r="V95" s="124">
        <f t="shared" si="108"/>
        <v>27.95</v>
      </c>
      <c r="W95" s="124">
        <f t="shared" si="108"/>
        <v>0</v>
      </c>
      <c r="X95" s="124">
        <f t="shared" si="108"/>
        <v>0</v>
      </c>
      <c r="Y95" s="124">
        <f t="shared" si="108"/>
        <v>0</v>
      </c>
      <c r="Z95" s="124">
        <f t="shared" si="108"/>
        <v>0</v>
      </c>
      <c r="AA95" s="124"/>
      <c r="AB95" s="124"/>
    </row>
    <row r="96" ht="23" customHeight="1" spans="1:28">
      <c r="A96" s="127"/>
      <c r="B96" s="127"/>
      <c r="C96" s="127" t="s">
        <v>169</v>
      </c>
      <c r="D96" s="127" t="s">
        <v>206</v>
      </c>
      <c r="E96" s="124">
        <f t="shared" si="85"/>
        <v>106.37</v>
      </c>
      <c r="F96" s="124">
        <f t="shared" si="86"/>
        <v>78.42</v>
      </c>
      <c r="G96" s="124"/>
      <c r="H96" s="124">
        <v>78.42</v>
      </c>
      <c r="I96" s="124"/>
      <c r="J96" s="124">
        <v>27.95</v>
      </c>
      <c r="K96" s="124"/>
      <c r="L96" s="124"/>
      <c r="M96" s="124"/>
      <c r="N96" s="124"/>
      <c r="O96" s="124"/>
      <c r="P96" s="124"/>
      <c r="Q96" s="124">
        <f t="shared" si="88"/>
        <v>106.37</v>
      </c>
      <c r="R96" s="124">
        <f t="shared" si="89"/>
        <v>78.42</v>
      </c>
      <c r="S96" s="124"/>
      <c r="T96" s="124">
        <v>78.42</v>
      </c>
      <c r="U96" s="124"/>
      <c r="V96" s="124">
        <v>27.95</v>
      </c>
      <c r="W96" s="124"/>
      <c r="X96" s="124"/>
      <c r="Y96" s="124"/>
      <c r="Z96" s="124"/>
      <c r="AA96" s="124"/>
      <c r="AB96" s="124"/>
    </row>
    <row r="97" ht="23" customHeight="1" spans="1:28">
      <c r="A97" s="127" t="s">
        <v>207</v>
      </c>
      <c r="B97" s="127"/>
      <c r="C97" s="127"/>
      <c r="D97" s="127" t="s">
        <v>208</v>
      </c>
      <c r="E97" s="124">
        <f t="shared" si="85"/>
        <v>0.36</v>
      </c>
      <c r="F97" s="124">
        <f t="shared" si="86"/>
        <v>0</v>
      </c>
      <c r="G97" s="124">
        <f>G98</f>
        <v>0</v>
      </c>
      <c r="H97" s="124">
        <f t="shared" ref="H97:P97" si="109">H98</f>
        <v>0</v>
      </c>
      <c r="I97" s="124">
        <f t="shared" si="109"/>
        <v>0</v>
      </c>
      <c r="J97" s="124">
        <f t="shared" si="109"/>
        <v>0.36</v>
      </c>
      <c r="K97" s="124">
        <f t="shared" si="109"/>
        <v>0</v>
      </c>
      <c r="L97" s="124">
        <f t="shared" si="109"/>
        <v>0</v>
      </c>
      <c r="M97" s="124">
        <f t="shared" si="109"/>
        <v>0</v>
      </c>
      <c r="N97" s="124">
        <f t="shared" si="109"/>
        <v>0</v>
      </c>
      <c r="O97" s="124">
        <f t="shared" si="109"/>
        <v>0</v>
      </c>
      <c r="P97" s="124">
        <f t="shared" si="109"/>
        <v>0</v>
      </c>
      <c r="Q97" s="124">
        <f t="shared" si="88"/>
        <v>0.36</v>
      </c>
      <c r="R97" s="124">
        <f t="shared" si="89"/>
        <v>0</v>
      </c>
      <c r="S97" s="124">
        <f t="shared" ref="S97:Z97" si="110">S98</f>
        <v>0</v>
      </c>
      <c r="T97" s="124">
        <f t="shared" si="110"/>
        <v>0</v>
      </c>
      <c r="U97" s="124">
        <f t="shared" si="110"/>
        <v>0</v>
      </c>
      <c r="V97" s="124">
        <f t="shared" si="110"/>
        <v>0.36</v>
      </c>
      <c r="W97" s="124">
        <f t="shared" si="110"/>
        <v>0</v>
      </c>
      <c r="X97" s="124">
        <f t="shared" si="110"/>
        <v>0</v>
      </c>
      <c r="Y97" s="124">
        <f t="shared" si="110"/>
        <v>0</v>
      </c>
      <c r="Z97" s="124">
        <f t="shared" si="110"/>
        <v>0</v>
      </c>
      <c r="AA97" s="124"/>
      <c r="AB97" s="124"/>
    </row>
    <row r="98" ht="23" customHeight="1" spans="1:28">
      <c r="A98" s="127"/>
      <c r="B98" s="127" t="s">
        <v>145</v>
      </c>
      <c r="C98" s="127"/>
      <c r="D98" s="127" t="s">
        <v>209</v>
      </c>
      <c r="E98" s="124">
        <f t="shared" si="85"/>
        <v>0.36</v>
      </c>
      <c r="F98" s="124">
        <f t="shared" si="86"/>
        <v>0</v>
      </c>
      <c r="G98" s="124">
        <f>G99</f>
        <v>0</v>
      </c>
      <c r="H98" s="124">
        <f t="shared" ref="H98:P98" si="111">H99</f>
        <v>0</v>
      </c>
      <c r="I98" s="124">
        <f t="shared" si="111"/>
        <v>0</v>
      </c>
      <c r="J98" s="124">
        <f t="shared" si="111"/>
        <v>0.36</v>
      </c>
      <c r="K98" s="124">
        <f t="shared" si="111"/>
        <v>0</v>
      </c>
      <c r="L98" s="124">
        <f t="shared" si="111"/>
        <v>0</v>
      </c>
      <c r="M98" s="124">
        <f t="shared" si="111"/>
        <v>0</v>
      </c>
      <c r="N98" s="124">
        <f t="shared" si="111"/>
        <v>0</v>
      </c>
      <c r="O98" s="124">
        <f t="shared" si="111"/>
        <v>0</v>
      </c>
      <c r="P98" s="124">
        <f t="shared" si="111"/>
        <v>0</v>
      </c>
      <c r="Q98" s="124">
        <f t="shared" si="88"/>
        <v>0.36</v>
      </c>
      <c r="R98" s="124">
        <f t="shared" si="89"/>
        <v>0</v>
      </c>
      <c r="S98" s="124">
        <f t="shared" ref="S98:Z98" si="112">S99</f>
        <v>0</v>
      </c>
      <c r="T98" s="124">
        <f t="shared" si="112"/>
        <v>0</v>
      </c>
      <c r="U98" s="124">
        <f t="shared" si="112"/>
        <v>0</v>
      </c>
      <c r="V98" s="124">
        <f t="shared" si="112"/>
        <v>0.36</v>
      </c>
      <c r="W98" s="124">
        <f t="shared" si="112"/>
        <v>0</v>
      </c>
      <c r="X98" s="124">
        <f t="shared" si="112"/>
        <v>0</v>
      </c>
      <c r="Y98" s="124">
        <f t="shared" si="112"/>
        <v>0</v>
      </c>
      <c r="Z98" s="124">
        <f t="shared" si="112"/>
        <v>0</v>
      </c>
      <c r="AA98" s="124"/>
      <c r="AB98" s="124"/>
    </row>
    <row r="99" ht="23" customHeight="1" spans="1:28">
      <c r="A99" s="127"/>
      <c r="B99" s="127"/>
      <c r="C99" s="127" t="s">
        <v>169</v>
      </c>
      <c r="D99" s="127" t="s">
        <v>210</v>
      </c>
      <c r="E99" s="124">
        <f t="shared" si="85"/>
        <v>0.36</v>
      </c>
      <c r="F99" s="124">
        <f t="shared" si="86"/>
        <v>0</v>
      </c>
      <c r="G99" s="124"/>
      <c r="H99" s="124"/>
      <c r="I99" s="124"/>
      <c r="J99" s="124">
        <v>0.36</v>
      </c>
      <c r="K99" s="124"/>
      <c r="L99" s="124"/>
      <c r="M99" s="124"/>
      <c r="N99" s="124"/>
      <c r="O99" s="124"/>
      <c r="P99" s="124"/>
      <c r="Q99" s="124">
        <f t="shared" si="88"/>
        <v>0.36</v>
      </c>
      <c r="R99" s="124">
        <f t="shared" si="89"/>
        <v>0</v>
      </c>
      <c r="S99" s="124"/>
      <c r="T99" s="124"/>
      <c r="U99" s="124"/>
      <c r="V99" s="124">
        <v>0.36</v>
      </c>
      <c r="W99" s="124"/>
      <c r="X99" s="124"/>
      <c r="Y99" s="124"/>
      <c r="Z99" s="124"/>
      <c r="AA99" s="124"/>
      <c r="AB99" s="124"/>
    </row>
    <row r="100" ht="23" customHeight="1" spans="1:28">
      <c r="A100" s="127" t="s">
        <v>211</v>
      </c>
      <c r="B100" s="127"/>
      <c r="C100" s="127"/>
      <c r="D100" s="127" t="s">
        <v>212</v>
      </c>
      <c r="E100" s="124">
        <f t="shared" si="85"/>
        <v>478.59</v>
      </c>
      <c r="F100" s="124">
        <f t="shared" si="86"/>
        <v>172.52</v>
      </c>
      <c r="G100" s="124">
        <f>G101</f>
        <v>0</v>
      </c>
      <c r="H100" s="124">
        <f t="shared" ref="H100:P100" si="113">H101</f>
        <v>172.52</v>
      </c>
      <c r="I100" s="124">
        <f t="shared" si="113"/>
        <v>0</v>
      </c>
      <c r="J100" s="124">
        <f t="shared" si="113"/>
        <v>306.07</v>
      </c>
      <c r="K100" s="124">
        <f t="shared" si="113"/>
        <v>0</v>
      </c>
      <c r="L100" s="124">
        <f t="shared" si="113"/>
        <v>0</v>
      </c>
      <c r="M100" s="124">
        <f t="shared" si="113"/>
        <v>0</v>
      </c>
      <c r="N100" s="124">
        <f t="shared" si="113"/>
        <v>0</v>
      </c>
      <c r="O100" s="124">
        <f t="shared" si="113"/>
        <v>0</v>
      </c>
      <c r="P100" s="124">
        <f t="shared" si="113"/>
        <v>0</v>
      </c>
      <c r="Q100" s="124">
        <f t="shared" si="88"/>
        <v>478.59</v>
      </c>
      <c r="R100" s="124">
        <f t="shared" si="89"/>
        <v>172.52</v>
      </c>
      <c r="S100" s="124">
        <f t="shared" ref="S100:Z100" si="114">S101</f>
        <v>0</v>
      </c>
      <c r="T100" s="124">
        <f t="shared" si="114"/>
        <v>172.52</v>
      </c>
      <c r="U100" s="124">
        <f t="shared" si="114"/>
        <v>0</v>
      </c>
      <c r="V100" s="124">
        <f t="shared" si="114"/>
        <v>306.07</v>
      </c>
      <c r="W100" s="124">
        <f t="shared" si="114"/>
        <v>0</v>
      </c>
      <c r="X100" s="124">
        <f t="shared" si="114"/>
        <v>0</v>
      </c>
      <c r="Y100" s="124">
        <f t="shared" si="114"/>
        <v>0</v>
      </c>
      <c r="Z100" s="124">
        <f t="shared" si="114"/>
        <v>0</v>
      </c>
      <c r="AA100" s="124"/>
      <c r="AB100" s="124"/>
    </row>
    <row r="101" ht="23" customHeight="1" spans="1:28">
      <c r="A101" s="127"/>
      <c r="B101" s="127" t="s">
        <v>145</v>
      </c>
      <c r="C101" s="127"/>
      <c r="D101" s="127" t="s">
        <v>213</v>
      </c>
      <c r="E101" s="124">
        <f t="shared" si="85"/>
        <v>478.59</v>
      </c>
      <c r="F101" s="124">
        <f t="shared" si="86"/>
        <v>172.52</v>
      </c>
      <c r="G101" s="124">
        <f>G102</f>
        <v>0</v>
      </c>
      <c r="H101" s="124">
        <f t="shared" ref="H101:P101" si="115">H102</f>
        <v>172.52</v>
      </c>
      <c r="I101" s="124">
        <f t="shared" si="115"/>
        <v>0</v>
      </c>
      <c r="J101" s="124">
        <f t="shared" si="115"/>
        <v>306.07</v>
      </c>
      <c r="K101" s="124">
        <f t="shared" si="115"/>
        <v>0</v>
      </c>
      <c r="L101" s="124">
        <f t="shared" si="115"/>
        <v>0</v>
      </c>
      <c r="M101" s="124">
        <f t="shared" si="115"/>
        <v>0</v>
      </c>
      <c r="N101" s="124">
        <f t="shared" si="115"/>
        <v>0</v>
      </c>
      <c r="O101" s="124">
        <f t="shared" si="115"/>
        <v>0</v>
      </c>
      <c r="P101" s="124">
        <f t="shared" si="115"/>
        <v>0</v>
      </c>
      <c r="Q101" s="124">
        <f t="shared" si="88"/>
        <v>478.59</v>
      </c>
      <c r="R101" s="124">
        <f t="shared" si="89"/>
        <v>172.52</v>
      </c>
      <c r="S101" s="124">
        <f t="shared" ref="S101:Z101" si="116">S102</f>
        <v>0</v>
      </c>
      <c r="T101" s="124">
        <f t="shared" si="116"/>
        <v>172.52</v>
      </c>
      <c r="U101" s="124">
        <f t="shared" si="116"/>
        <v>0</v>
      </c>
      <c r="V101" s="124">
        <f t="shared" si="116"/>
        <v>306.07</v>
      </c>
      <c r="W101" s="124">
        <f t="shared" si="116"/>
        <v>0</v>
      </c>
      <c r="X101" s="124">
        <f t="shared" si="116"/>
        <v>0</v>
      </c>
      <c r="Y101" s="124">
        <f t="shared" si="116"/>
        <v>0</v>
      </c>
      <c r="Z101" s="124">
        <f t="shared" si="116"/>
        <v>0</v>
      </c>
      <c r="AA101" s="124"/>
      <c r="AB101" s="124"/>
    </row>
    <row r="102" ht="23" customHeight="1" spans="1:28">
      <c r="A102" s="127"/>
      <c r="B102" s="127"/>
      <c r="C102" s="127" t="s">
        <v>214</v>
      </c>
      <c r="D102" s="127" t="s">
        <v>215</v>
      </c>
      <c r="E102" s="124">
        <f t="shared" si="85"/>
        <v>478.59</v>
      </c>
      <c r="F102" s="124">
        <f t="shared" si="86"/>
        <v>172.52</v>
      </c>
      <c r="G102" s="124"/>
      <c r="H102" s="124">
        <v>172.52</v>
      </c>
      <c r="I102" s="124"/>
      <c r="J102" s="124">
        <v>306.07</v>
      </c>
      <c r="K102" s="124"/>
      <c r="L102" s="124"/>
      <c r="M102" s="124"/>
      <c r="N102" s="124"/>
      <c r="O102" s="124"/>
      <c r="P102" s="124"/>
      <c r="Q102" s="124">
        <f t="shared" si="88"/>
        <v>478.59</v>
      </c>
      <c r="R102" s="124">
        <f t="shared" si="89"/>
        <v>172.52</v>
      </c>
      <c r="S102" s="124"/>
      <c r="T102" s="124">
        <v>172.52</v>
      </c>
      <c r="U102" s="124"/>
      <c r="V102" s="124">
        <v>306.07</v>
      </c>
      <c r="W102" s="124"/>
      <c r="X102" s="124"/>
      <c r="Y102" s="124"/>
      <c r="Z102" s="124"/>
      <c r="AA102" s="124"/>
      <c r="AB102" s="124"/>
    </row>
    <row r="103" ht="23" customHeight="1" spans="1:28">
      <c r="A103" s="127" t="s">
        <v>175</v>
      </c>
      <c r="B103" s="127"/>
      <c r="C103" s="127"/>
      <c r="D103" s="127" t="s">
        <v>176</v>
      </c>
      <c r="E103" s="124">
        <f t="shared" si="85"/>
        <v>23.65</v>
      </c>
      <c r="F103" s="124">
        <f t="shared" si="86"/>
        <v>23.65</v>
      </c>
      <c r="G103" s="124">
        <f>G104</f>
        <v>0</v>
      </c>
      <c r="H103" s="124">
        <f t="shared" ref="H103:P103" si="117">H104</f>
        <v>23.65</v>
      </c>
      <c r="I103" s="124">
        <f t="shared" si="117"/>
        <v>0</v>
      </c>
      <c r="J103" s="124">
        <f t="shared" si="117"/>
        <v>0</v>
      </c>
      <c r="K103" s="124">
        <f t="shared" si="117"/>
        <v>0</v>
      </c>
      <c r="L103" s="124">
        <f t="shared" si="117"/>
        <v>0</v>
      </c>
      <c r="M103" s="124">
        <f t="shared" si="117"/>
        <v>0</v>
      </c>
      <c r="N103" s="124">
        <f t="shared" si="117"/>
        <v>0</v>
      </c>
      <c r="O103" s="124">
        <f t="shared" si="117"/>
        <v>0</v>
      </c>
      <c r="P103" s="124">
        <f t="shared" si="117"/>
        <v>0</v>
      </c>
      <c r="Q103" s="124">
        <f t="shared" si="88"/>
        <v>23.65</v>
      </c>
      <c r="R103" s="124">
        <f t="shared" si="89"/>
        <v>23.65</v>
      </c>
      <c r="S103" s="124">
        <f t="shared" ref="S103:Z103" si="118">S104</f>
        <v>0</v>
      </c>
      <c r="T103" s="124">
        <f t="shared" si="118"/>
        <v>23.65</v>
      </c>
      <c r="U103" s="124">
        <f t="shared" si="118"/>
        <v>0</v>
      </c>
      <c r="V103" s="124">
        <f t="shared" si="118"/>
        <v>0</v>
      </c>
      <c r="W103" s="124">
        <f t="shared" si="118"/>
        <v>0</v>
      </c>
      <c r="X103" s="124">
        <f t="shared" si="118"/>
        <v>0</v>
      </c>
      <c r="Y103" s="124">
        <f t="shared" si="118"/>
        <v>0</v>
      </c>
      <c r="Z103" s="124">
        <f t="shared" si="118"/>
        <v>0</v>
      </c>
      <c r="AA103" s="124"/>
      <c r="AB103" s="124"/>
    </row>
    <row r="104" ht="23" customHeight="1" spans="1:28">
      <c r="A104" s="127"/>
      <c r="B104" s="127" t="s">
        <v>177</v>
      </c>
      <c r="C104" s="127"/>
      <c r="D104" s="127" t="s">
        <v>178</v>
      </c>
      <c r="E104" s="124">
        <f t="shared" si="85"/>
        <v>23.65</v>
      </c>
      <c r="F104" s="124">
        <f t="shared" si="86"/>
        <v>23.65</v>
      </c>
      <c r="G104" s="124">
        <f>G105</f>
        <v>0</v>
      </c>
      <c r="H104" s="124">
        <f t="shared" ref="H104:P104" si="119">H105</f>
        <v>23.65</v>
      </c>
      <c r="I104" s="124">
        <f t="shared" si="119"/>
        <v>0</v>
      </c>
      <c r="J104" s="124">
        <f t="shared" si="119"/>
        <v>0</v>
      </c>
      <c r="K104" s="124">
        <f t="shared" si="119"/>
        <v>0</v>
      </c>
      <c r="L104" s="124">
        <f t="shared" si="119"/>
        <v>0</v>
      </c>
      <c r="M104" s="124">
        <f t="shared" si="119"/>
        <v>0</v>
      </c>
      <c r="N104" s="124">
        <f t="shared" si="119"/>
        <v>0</v>
      </c>
      <c r="O104" s="124">
        <f t="shared" si="119"/>
        <v>0</v>
      </c>
      <c r="P104" s="124">
        <f t="shared" si="119"/>
        <v>0</v>
      </c>
      <c r="Q104" s="124">
        <f t="shared" si="88"/>
        <v>23.65</v>
      </c>
      <c r="R104" s="124">
        <f t="shared" si="89"/>
        <v>23.65</v>
      </c>
      <c r="S104" s="124">
        <f t="shared" ref="S104:Z104" si="120">S105</f>
        <v>0</v>
      </c>
      <c r="T104" s="124">
        <f t="shared" si="120"/>
        <v>23.65</v>
      </c>
      <c r="U104" s="124">
        <f t="shared" si="120"/>
        <v>0</v>
      </c>
      <c r="V104" s="124">
        <f t="shared" si="120"/>
        <v>0</v>
      </c>
      <c r="W104" s="124">
        <f t="shared" si="120"/>
        <v>0</v>
      </c>
      <c r="X104" s="124">
        <f t="shared" si="120"/>
        <v>0</v>
      </c>
      <c r="Y104" s="124">
        <f t="shared" si="120"/>
        <v>0</v>
      </c>
      <c r="Z104" s="124">
        <f t="shared" si="120"/>
        <v>0</v>
      </c>
      <c r="AA104" s="124"/>
      <c r="AB104" s="124"/>
    </row>
    <row r="105" ht="23" customHeight="1" spans="1:28">
      <c r="A105" s="127"/>
      <c r="B105" s="127"/>
      <c r="C105" s="127" t="s">
        <v>145</v>
      </c>
      <c r="D105" s="127" t="s">
        <v>179</v>
      </c>
      <c r="E105" s="124">
        <f t="shared" si="85"/>
        <v>23.65</v>
      </c>
      <c r="F105" s="124">
        <f t="shared" si="86"/>
        <v>23.65</v>
      </c>
      <c r="G105" s="124"/>
      <c r="H105" s="124">
        <v>23.65</v>
      </c>
      <c r="I105" s="124"/>
      <c r="J105" s="124"/>
      <c r="K105" s="124"/>
      <c r="L105" s="124"/>
      <c r="M105" s="124"/>
      <c r="N105" s="124"/>
      <c r="O105" s="124"/>
      <c r="P105" s="124"/>
      <c r="Q105" s="124">
        <f t="shared" si="88"/>
        <v>23.65</v>
      </c>
      <c r="R105" s="124">
        <f t="shared" si="89"/>
        <v>23.65</v>
      </c>
      <c r="S105" s="124"/>
      <c r="T105" s="124">
        <v>23.65</v>
      </c>
      <c r="U105" s="124"/>
      <c r="V105" s="124"/>
      <c r="W105" s="124"/>
      <c r="X105" s="124"/>
      <c r="Y105" s="124"/>
      <c r="Z105" s="124"/>
      <c r="AA105" s="124"/>
      <c r="AB105" s="124"/>
    </row>
    <row r="106" ht="23" customHeight="1" spans="1:28">
      <c r="A106" s="127" t="s">
        <v>216</v>
      </c>
      <c r="B106" s="127"/>
      <c r="C106" s="127"/>
      <c r="D106" s="127" t="s">
        <v>217</v>
      </c>
      <c r="E106" s="124">
        <f t="shared" si="85"/>
        <v>81.81</v>
      </c>
      <c r="F106" s="124">
        <f t="shared" si="86"/>
        <v>79.06</v>
      </c>
      <c r="G106" s="124">
        <f>G107</f>
        <v>0</v>
      </c>
      <c r="H106" s="124">
        <f t="shared" ref="H106:P106" si="121">H107</f>
        <v>79.06</v>
      </c>
      <c r="I106" s="124">
        <f t="shared" si="121"/>
        <v>0</v>
      </c>
      <c r="J106" s="124">
        <f t="shared" si="121"/>
        <v>2.75</v>
      </c>
      <c r="K106" s="124">
        <f t="shared" si="121"/>
        <v>0</v>
      </c>
      <c r="L106" s="124">
        <f t="shared" si="121"/>
        <v>0</v>
      </c>
      <c r="M106" s="124">
        <f t="shared" si="121"/>
        <v>0</v>
      </c>
      <c r="N106" s="124">
        <f t="shared" si="121"/>
        <v>0</v>
      </c>
      <c r="O106" s="124">
        <f t="shared" si="121"/>
        <v>0</v>
      </c>
      <c r="P106" s="124">
        <f t="shared" si="121"/>
        <v>0</v>
      </c>
      <c r="Q106" s="124">
        <f t="shared" si="88"/>
        <v>81.81</v>
      </c>
      <c r="R106" s="124">
        <f t="shared" si="89"/>
        <v>79.06</v>
      </c>
      <c r="S106" s="124">
        <f t="shared" ref="S106:Z106" si="122">S107</f>
        <v>0</v>
      </c>
      <c r="T106" s="124">
        <f t="shared" si="122"/>
        <v>79.06</v>
      </c>
      <c r="U106" s="124">
        <f t="shared" si="122"/>
        <v>0</v>
      </c>
      <c r="V106" s="124">
        <f t="shared" si="122"/>
        <v>2.75</v>
      </c>
      <c r="W106" s="124">
        <f t="shared" si="122"/>
        <v>0</v>
      </c>
      <c r="X106" s="124">
        <f t="shared" si="122"/>
        <v>0</v>
      </c>
      <c r="Y106" s="124">
        <f t="shared" si="122"/>
        <v>0</v>
      </c>
      <c r="Z106" s="124">
        <f t="shared" si="122"/>
        <v>0</v>
      </c>
      <c r="AA106" s="124"/>
      <c r="AB106" s="124"/>
    </row>
    <row r="107" ht="23" customHeight="1" spans="1:28">
      <c r="A107" s="127"/>
      <c r="B107" s="127" t="s">
        <v>145</v>
      </c>
      <c r="C107" s="127"/>
      <c r="D107" s="127" t="s">
        <v>218</v>
      </c>
      <c r="E107" s="124">
        <f t="shared" si="85"/>
        <v>81.81</v>
      </c>
      <c r="F107" s="124">
        <f t="shared" si="86"/>
        <v>79.06</v>
      </c>
      <c r="G107" s="124">
        <f>G108</f>
        <v>0</v>
      </c>
      <c r="H107" s="124">
        <f t="shared" ref="H107:P107" si="123">H108</f>
        <v>79.06</v>
      </c>
      <c r="I107" s="124">
        <f t="shared" si="123"/>
        <v>0</v>
      </c>
      <c r="J107" s="124">
        <f t="shared" si="123"/>
        <v>2.75</v>
      </c>
      <c r="K107" s="124">
        <f t="shared" si="123"/>
        <v>0</v>
      </c>
      <c r="L107" s="124">
        <f t="shared" si="123"/>
        <v>0</v>
      </c>
      <c r="M107" s="124">
        <f t="shared" si="123"/>
        <v>0</v>
      </c>
      <c r="N107" s="124">
        <f t="shared" si="123"/>
        <v>0</v>
      </c>
      <c r="O107" s="124">
        <f t="shared" si="123"/>
        <v>0</v>
      </c>
      <c r="P107" s="124">
        <f t="shared" si="123"/>
        <v>0</v>
      </c>
      <c r="Q107" s="124">
        <f t="shared" si="88"/>
        <v>81.81</v>
      </c>
      <c r="R107" s="124">
        <f t="shared" si="89"/>
        <v>79.06</v>
      </c>
      <c r="S107" s="124">
        <f t="shared" ref="S107:Z107" si="124">S108</f>
        <v>0</v>
      </c>
      <c r="T107" s="124">
        <f t="shared" si="124"/>
        <v>79.06</v>
      </c>
      <c r="U107" s="124">
        <f t="shared" si="124"/>
        <v>0</v>
      </c>
      <c r="V107" s="124">
        <f t="shared" si="124"/>
        <v>2.75</v>
      </c>
      <c r="W107" s="124">
        <f t="shared" si="124"/>
        <v>0</v>
      </c>
      <c r="X107" s="124">
        <f t="shared" si="124"/>
        <v>0</v>
      </c>
      <c r="Y107" s="124">
        <f t="shared" si="124"/>
        <v>0</v>
      </c>
      <c r="Z107" s="124">
        <f t="shared" si="124"/>
        <v>0</v>
      </c>
      <c r="AA107" s="124"/>
      <c r="AB107" s="124"/>
    </row>
    <row r="108" ht="23" customHeight="1" spans="1:28">
      <c r="A108" s="127"/>
      <c r="B108" s="127"/>
      <c r="C108" s="127" t="s">
        <v>160</v>
      </c>
      <c r="D108" s="127" t="s">
        <v>219</v>
      </c>
      <c r="E108" s="124">
        <f t="shared" si="85"/>
        <v>81.81</v>
      </c>
      <c r="F108" s="124">
        <f t="shared" si="86"/>
        <v>79.06</v>
      </c>
      <c r="G108" s="124"/>
      <c r="H108" s="124">
        <v>79.06</v>
      </c>
      <c r="I108" s="124"/>
      <c r="J108" s="124">
        <v>2.75</v>
      </c>
      <c r="K108" s="124"/>
      <c r="L108" s="124"/>
      <c r="M108" s="124"/>
      <c r="N108" s="124"/>
      <c r="O108" s="124"/>
      <c r="P108" s="124"/>
      <c r="Q108" s="124">
        <f t="shared" si="88"/>
        <v>81.81</v>
      </c>
      <c r="R108" s="124">
        <f t="shared" si="89"/>
        <v>79.06</v>
      </c>
      <c r="S108" s="124"/>
      <c r="T108" s="124">
        <v>79.06</v>
      </c>
      <c r="U108" s="124"/>
      <c r="V108" s="124">
        <v>2.75</v>
      </c>
      <c r="W108" s="124"/>
      <c r="X108" s="124"/>
      <c r="Y108" s="124"/>
      <c r="Z108" s="124"/>
      <c r="AA108" s="124"/>
      <c r="AB108" s="124"/>
    </row>
    <row r="109" ht="23" customHeight="1" spans="1:28">
      <c r="A109" s="125"/>
      <c r="B109" s="125"/>
      <c r="C109" s="125"/>
      <c r="D109" s="125" t="s">
        <v>220</v>
      </c>
      <c r="E109" s="126">
        <f t="shared" si="85"/>
        <v>1162.97</v>
      </c>
      <c r="F109" s="126">
        <f t="shared" si="86"/>
        <v>768.4</v>
      </c>
      <c r="G109" s="126">
        <f>G110+G115+G120+G123+G132</f>
        <v>0</v>
      </c>
      <c r="H109" s="126">
        <f t="shared" ref="H109:P109" si="125">H110+H115+H120+H123+H132</f>
        <v>768.4</v>
      </c>
      <c r="I109" s="126">
        <f t="shared" si="125"/>
        <v>0</v>
      </c>
      <c r="J109" s="126">
        <f t="shared" si="125"/>
        <v>70.4</v>
      </c>
      <c r="K109" s="126">
        <f t="shared" si="125"/>
        <v>0</v>
      </c>
      <c r="L109" s="126">
        <f t="shared" si="125"/>
        <v>0</v>
      </c>
      <c r="M109" s="126">
        <f t="shared" si="125"/>
        <v>0</v>
      </c>
      <c r="N109" s="126">
        <f t="shared" si="125"/>
        <v>324.17</v>
      </c>
      <c r="O109" s="126">
        <f t="shared" si="125"/>
        <v>0</v>
      </c>
      <c r="P109" s="126">
        <f t="shared" si="125"/>
        <v>0</v>
      </c>
      <c r="Q109" s="126">
        <f t="shared" si="88"/>
        <v>1162.97</v>
      </c>
      <c r="R109" s="126">
        <f t="shared" si="89"/>
        <v>768.4</v>
      </c>
      <c r="S109" s="126">
        <f t="shared" ref="S109:Z109" si="126">S110+S115+S120+S123+S132</f>
        <v>0</v>
      </c>
      <c r="T109" s="126">
        <f t="shared" si="126"/>
        <v>768.4</v>
      </c>
      <c r="U109" s="126">
        <f t="shared" si="126"/>
        <v>0</v>
      </c>
      <c r="V109" s="126">
        <f t="shared" si="126"/>
        <v>70.4</v>
      </c>
      <c r="W109" s="126">
        <f t="shared" si="126"/>
        <v>0</v>
      </c>
      <c r="X109" s="126">
        <f t="shared" si="126"/>
        <v>0</v>
      </c>
      <c r="Y109" s="126">
        <f t="shared" si="126"/>
        <v>0</v>
      </c>
      <c r="Z109" s="126">
        <f t="shared" si="126"/>
        <v>324.17</v>
      </c>
      <c r="AA109" s="126"/>
      <c r="AB109" s="126"/>
    </row>
    <row r="110" ht="23" customHeight="1" spans="1:28">
      <c r="A110" s="127" t="s">
        <v>154</v>
      </c>
      <c r="B110" s="127"/>
      <c r="C110" s="127"/>
      <c r="D110" s="127" t="s">
        <v>155</v>
      </c>
      <c r="E110" s="124">
        <f t="shared" si="85"/>
        <v>103.51</v>
      </c>
      <c r="F110" s="124">
        <f t="shared" si="86"/>
        <v>89.11</v>
      </c>
      <c r="G110" s="124">
        <f>G111</f>
        <v>0</v>
      </c>
      <c r="H110" s="124">
        <f t="shared" ref="H110:P110" si="127">H111</f>
        <v>89.11</v>
      </c>
      <c r="I110" s="124">
        <f t="shared" si="127"/>
        <v>0</v>
      </c>
      <c r="J110" s="124">
        <f t="shared" si="127"/>
        <v>0</v>
      </c>
      <c r="K110" s="124">
        <f t="shared" si="127"/>
        <v>0</v>
      </c>
      <c r="L110" s="124">
        <f t="shared" si="127"/>
        <v>0</v>
      </c>
      <c r="M110" s="124">
        <f t="shared" si="127"/>
        <v>0</v>
      </c>
      <c r="N110" s="124">
        <f t="shared" si="127"/>
        <v>14.4</v>
      </c>
      <c r="O110" s="124">
        <f t="shared" si="127"/>
        <v>0</v>
      </c>
      <c r="P110" s="124">
        <f t="shared" si="127"/>
        <v>0</v>
      </c>
      <c r="Q110" s="124">
        <f t="shared" si="88"/>
        <v>103.51</v>
      </c>
      <c r="R110" s="124">
        <f t="shared" si="89"/>
        <v>89.11</v>
      </c>
      <c r="S110" s="124">
        <f t="shared" ref="S110:Z110" si="128">S111</f>
        <v>0</v>
      </c>
      <c r="T110" s="124">
        <f t="shared" si="128"/>
        <v>89.11</v>
      </c>
      <c r="U110" s="124">
        <f t="shared" si="128"/>
        <v>0</v>
      </c>
      <c r="V110" s="124">
        <f t="shared" si="128"/>
        <v>0</v>
      </c>
      <c r="W110" s="124">
        <f t="shared" si="128"/>
        <v>0</v>
      </c>
      <c r="X110" s="124">
        <f t="shared" si="128"/>
        <v>0</v>
      </c>
      <c r="Y110" s="124">
        <f t="shared" si="128"/>
        <v>0</v>
      </c>
      <c r="Z110" s="124">
        <f t="shared" si="128"/>
        <v>14.4</v>
      </c>
      <c r="AA110" s="124"/>
      <c r="AB110" s="124"/>
    </row>
    <row r="111" ht="23" customHeight="1" spans="1:28">
      <c r="A111" s="127"/>
      <c r="B111" s="127" t="s">
        <v>156</v>
      </c>
      <c r="C111" s="127"/>
      <c r="D111" s="127" t="s">
        <v>157</v>
      </c>
      <c r="E111" s="124">
        <f t="shared" ref="E111:E137" si="129">F111+J111+N111</f>
        <v>103.51</v>
      </c>
      <c r="F111" s="124">
        <f t="shared" ref="F111:F137" si="130">G111+H111+I111</f>
        <v>89.11</v>
      </c>
      <c r="G111" s="124">
        <f>SUM(G112:G114)</f>
        <v>0</v>
      </c>
      <c r="H111" s="124">
        <f t="shared" ref="H111:P111" si="131">SUM(H112:H114)</f>
        <v>89.11</v>
      </c>
      <c r="I111" s="124">
        <f t="shared" si="131"/>
        <v>0</v>
      </c>
      <c r="J111" s="124">
        <f t="shared" si="131"/>
        <v>0</v>
      </c>
      <c r="K111" s="124">
        <f t="shared" si="131"/>
        <v>0</v>
      </c>
      <c r="L111" s="124">
        <f t="shared" si="131"/>
        <v>0</v>
      </c>
      <c r="M111" s="124">
        <f t="shared" si="131"/>
        <v>0</v>
      </c>
      <c r="N111" s="124">
        <f t="shared" si="131"/>
        <v>14.4</v>
      </c>
      <c r="O111" s="124">
        <f t="shared" si="131"/>
        <v>0</v>
      </c>
      <c r="P111" s="124">
        <f t="shared" si="131"/>
        <v>0</v>
      </c>
      <c r="Q111" s="124">
        <f t="shared" ref="Q111:Q137" si="132">R111+V111+Z111</f>
        <v>103.51</v>
      </c>
      <c r="R111" s="124">
        <f t="shared" ref="R111:R137" si="133">S111+T111+U111</f>
        <v>89.11</v>
      </c>
      <c r="S111" s="124">
        <f t="shared" ref="S111:Z111" si="134">SUM(S112:S114)</f>
        <v>0</v>
      </c>
      <c r="T111" s="124">
        <f t="shared" si="134"/>
        <v>89.11</v>
      </c>
      <c r="U111" s="124">
        <f t="shared" si="134"/>
        <v>0</v>
      </c>
      <c r="V111" s="124">
        <f t="shared" si="134"/>
        <v>0</v>
      </c>
      <c r="W111" s="124">
        <f t="shared" si="134"/>
        <v>0</v>
      </c>
      <c r="X111" s="124">
        <f t="shared" si="134"/>
        <v>0</v>
      </c>
      <c r="Y111" s="124">
        <f t="shared" si="134"/>
        <v>0</v>
      </c>
      <c r="Z111" s="124">
        <f t="shared" si="134"/>
        <v>14.4</v>
      </c>
      <c r="AA111" s="124"/>
      <c r="AB111" s="124"/>
    </row>
    <row r="112" ht="23" customHeight="1" spans="1:28">
      <c r="A112" s="127"/>
      <c r="B112" s="127"/>
      <c r="C112" s="127" t="s">
        <v>177</v>
      </c>
      <c r="D112" s="127" t="s">
        <v>192</v>
      </c>
      <c r="E112" s="124">
        <f t="shared" si="129"/>
        <v>14.4</v>
      </c>
      <c r="F112" s="124">
        <f t="shared" si="130"/>
        <v>0</v>
      </c>
      <c r="G112" s="124"/>
      <c r="H112" s="124"/>
      <c r="I112" s="124"/>
      <c r="J112" s="124"/>
      <c r="K112" s="124"/>
      <c r="L112" s="124"/>
      <c r="M112" s="124"/>
      <c r="N112" s="124">
        <v>14.4</v>
      </c>
      <c r="O112" s="124"/>
      <c r="P112" s="124"/>
      <c r="Q112" s="124">
        <f t="shared" si="132"/>
        <v>14.4</v>
      </c>
      <c r="R112" s="124">
        <f t="shared" si="133"/>
        <v>0</v>
      </c>
      <c r="S112" s="124"/>
      <c r="T112" s="124"/>
      <c r="U112" s="124"/>
      <c r="V112" s="124"/>
      <c r="W112" s="124"/>
      <c r="X112" s="124"/>
      <c r="Y112" s="124"/>
      <c r="Z112" s="124">
        <v>14.4</v>
      </c>
      <c r="AA112" s="124"/>
      <c r="AB112" s="124"/>
    </row>
    <row r="113" ht="23" customHeight="1" spans="1:28">
      <c r="A113" s="127"/>
      <c r="B113" s="127"/>
      <c r="C113" s="127" t="s">
        <v>156</v>
      </c>
      <c r="D113" s="127" t="s">
        <v>159</v>
      </c>
      <c r="E113" s="124">
        <f t="shared" si="129"/>
        <v>63.65</v>
      </c>
      <c r="F113" s="124">
        <f t="shared" si="130"/>
        <v>63.65</v>
      </c>
      <c r="G113" s="124"/>
      <c r="H113" s="124">
        <v>63.65</v>
      </c>
      <c r="I113" s="124"/>
      <c r="J113" s="124"/>
      <c r="K113" s="124"/>
      <c r="L113" s="124"/>
      <c r="M113" s="124"/>
      <c r="N113" s="124"/>
      <c r="O113" s="124"/>
      <c r="P113" s="124"/>
      <c r="Q113" s="124">
        <f t="shared" si="132"/>
        <v>63.65</v>
      </c>
      <c r="R113" s="124">
        <f t="shared" si="133"/>
        <v>63.65</v>
      </c>
      <c r="S113" s="124"/>
      <c r="T113" s="124">
        <v>63.65</v>
      </c>
      <c r="U113" s="124"/>
      <c r="V113" s="124"/>
      <c r="W113" s="124"/>
      <c r="X113" s="124"/>
      <c r="Y113" s="124"/>
      <c r="Z113" s="124"/>
      <c r="AA113" s="124"/>
      <c r="AB113" s="124"/>
    </row>
    <row r="114" ht="23" customHeight="1" spans="1:28">
      <c r="A114" s="127"/>
      <c r="B114" s="127"/>
      <c r="C114" s="127" t="s">
        <v>160</v>
      </c>
      <c r="D114" s="127" t="s">
        <v>161</v>
      </c>
      <c r="E114" s="124">
        <f t="shared" si="129"/>
        <v>25.46</v>
      </c>
      <c r="F114" s="124">
        <f t="shared" si="130"/>
        <v>25.46</v>
      </c>
      <c r="G114" s="124"/>
      <c r="H114" s="124">
        <v>25.46</v>
      </c>
      <c r="I114" s="124"/>
      <c r="J114" s="124"/>
      <c r="K114" s="124"/>
      <c r="L114" s="124"/>
      <c r="M114" s="124"/>
      <c r="N114" s="124"/>
      <c r="O114" s="124"/>
      <c r="P114" s="124"/>
      <c r="Q114" s="124">
        <f t="shared" si="132"/>
        <v>25.46</v>
      </c>
      <c r="R114" s="124">
        <f t="shared" si="133"/>
        <v>25.46</v>
      </c>
      <c r="S114" s="124"/>
      <c r="T114" s="124">
        <v>25.46</v>
      </c>
      <c r="U114" s="124"/>
      <c r="V114" s="124"/>
      <c r="W114" s="124"/>
      <c r="X114" s="124"/>
      <c r="Y114" s="124"/>
      <c r="Z114" s="124"/>
      <c r="AA114" s="124"/>
      <c r="AB114" s="124"/>
    </row>
    <row r="115" ht="23" customHeight="1" spans="1:28">
      <c r="A115" s="127" t="s">
        <v>165</v>
      </c>
      <c r="B115" s="127"/>
      <c r="C115" s="127"/>
      <c r="D115" s="127" t="s">
        <v>166</v>
      </c>
      <c r="E115" s="124">
        <f t="shared" si="129"/>
        <v>26.28</v>
      </c>
      <c r="F115" s="124">
        <f t="shared" si="130"/>
        <v>26.28</v>
      </c>
      <c r="G115" s="124">
        <f>G116</f>
        <v>0</v>
      </c>
      <c r="H115" s="124">
        <f t="shared" ref="H115:P115" si="135">H116</f>
        <v>26.28</v>
      </c>
      <c r="I115" s="124">
        <f t="shared" si="135"/>
        <v>0</v>
      </c>
      <c r="J115" s="124">
        <f t="shared" si="135"/>
        <v>0</v>
      </c>
      <c r="K115" s="124">
        <f t="shared" si="135"/>
        <v>0</v>
      </c>
      <c r="L115" s="124">
        <f t="shared" si="135"/>
        <v>0</v>
      </c>
      <c r="M115" s="124">
        <f t="shared" si="135"/>
        <v>0</v>
      </c>
      <c r="N115" s="124">
        <f t="shared" si="135"/>
        <v>0</v>
      </c>
      <c r="O115" s="124">
        <f t="shared" si="135"/>
        <v>0</v>
      </c>
      <c r="P115" s="124">
        <f t="shared" si="135"/>
        <v>0</v>
      </c>
      <c r="Q115" s="124">
        <f t="shared" si="132"/>
        <v>26.28</v>
      </c>
      <c r="R115" s="124">
        <f t="shared" si="133"/>
        <v>26.28</v>
      </c>
      <c r="S115" s="124">
        <f t="shared" ref="S115:Z115" si="136">S116</f>
        <v>0</v>
      </c>
      <c r="T115" s="124">
        <f t="shared" si="136"/>
        <v>26.28</v>
      </c>
      <c r="U115" s="124">
        <f t="shared" si="136"/>
        <v>0</v>
      </c>
      <c r="V115" s="124">
        <f t="shared" si="136"/>
        <v>0</v>
      </c>
      <c r="W115" s="124">
        <f t="shared" si="136"/>
        <v>0</v>
      </c>
      <c r="X115" s="124">
        <f t="shared" si="136"/>
        <v>0</v>
      </c>
      <c r="Y115" s="124">
        <f t="shared" si="136"/>
        <v>0</v>
      </c>
      <c r="Z115" s="124">
        <f t="shared" si="136"/>
        <v>0</v>
      </c>
      <c r="AA115" s="124"/>
      <c r="AB115" s="124"/>
    </row>
    <row r="116" ht="23" customHeight="1" spans="1:28">
      <c r="A116" s="127"/>
      <c r="B116" s="127" t="s">
        <v>124</v>
      </c>
      <c r="C116" s="127"/>
      <c r="D116" s="127" t="s">
        <v>171</v>
      </c>
      <c r="E116" s="124">
        <f t="shared" si="129"/>
        <v>26.28</v>
      </c>
      <c r="F116" s="124">
        <f t="shared" si="130"/>
        <v>26.28</v>
      </c>
      <c r="G116" s="124">
        <f>SUM(G117:G119)</f>
        <v>0</v>
      </c>
      <c r="H116" s="124">
        <f t="shared" ref="H116:P116" si="137">SUM(H117:H119)</f>
        <v>26.28</v>
      </c>
      <c r="I116" s="124">
        <f t="shared" si="137"/>
        <v>0</v>
      </c>
      <c r="J116" s="124">
        <f t="shared" si="137"/>
        <v>0</v>
      </c>
      <c r="K116" s="124">
        <f t="shared" si="137"/>
        <v>0</v>
      </c>
      <c r="L116" s="124">
        <f t="shared" si="137"/>
        <v>0</v>
      </c>
      <c r="M116" s="124">
        <f t="shared" si="137"/>
        <v>0</v>
      </c>
      <c r="N116" s="124">
        <f t="shared" si="137"/>
        <v>0</v>
      </c>
      <c r="O116" s="124">
        <f t="shared" si="137"/>
        <v>0</v>
      </c>
      <c r="P116" s="124">
        <f t="shared" si="137"/>
        <v>0</v>
      </c>
      <c r="Q116" s="124">
        <f t="shared" si="132"/>
        <v>26.28</v>
      </c>
      <c r="R116" s="124">
        <f t="shared" si="133"/>
        <v>26.28</v>
      </c>
      <c r="S116" s="124">
        <f t="shared" ref="S116:Z116" si="138">SUM(S117:S119)</f>
        <v>0</v>
      </c>
      <c r="T116" s="124">
        <f t="shared" si="138"/>
        <v>26.28</v>
      </c>
      <c r="U116" s="124">
        <f t="shared" si="138"/>
        <v>0</v>
      </c>
      <c r="V116" s="124">
        <f t="shared" si="138"/>
        <v>0</v>
      </c>
      <c r="W116" s="124">
        <f t="shared" si="138"/>
        <v>0</v>
      </c>
      <c r="X116" s="124">
        <f t="shared" si="138"/>
        <v>0</v>
      </c>
      <c r="Y116" s="124">
        <f t="shared" si="138"/>
        <v>0</v>
      </c>
      <c r="Z116" s="124">
        <f t="shared" si="138"/>
        <v>0</v>
      </c>
      <c r="AA116" s="124"/>
      <c r="AB116" s="124"/>
    </row>
    <row r="117" ht="23" customHeight="1" spans="1:28">
      <c r="A117" s="127"/>
      <c r="B117" s="127"/>
      <c r="C117" s="127" t="s">
        <v>177</v>
      </c>
      <c r="D117" s="127" t="s">
        <v>193</v>
      </c>
      <c r="E117" s="124">
        <f t="shared" si="129"/>
        <v>15.05</v>
      </c>
      <c r="F117" s="124">
        <f t="shared" si="130"/>
        <v>15.05</v>
      </c>
      <c r="G117" s="124"/>
      <c r="H117" s="124">
        <v>15.05</v>
      </c>
      <c r="I117" s="124"/>
      <c r="J117" s="124"/>
      <c r="K117" s="124"/>
      <c r="L117" s="124"/>
      <c r="M117" s="124"/>
      <c r="N117" s="124"/>
      <c r="O117" s="124"/>
      <c r="P117" s="124"/>
      <c r="Q117" s="124">
        <f t="shared" si="132"/>
        <v>15.05</v>
      </c>
      <c r="R117" s="124">
        <f t="shared" si="133"/>
        <v>15.05</v>
      </c>
      <c r="S117" s="124"/>
      <c r="T117" s="124">
        <v>15.05</v>
      </c>
      <c r="U117" s="124"/>
      <c r="V117" s="124"/>
      <c r="W117" s="124"/>
      <c r="X117" s="124"/>
      <c r="Y117" s="124"/>
      <c r="Z117" s="124"/>
      <c r="AA117" s="124"/>
      <c r="AB117" s="124"/>
    </row>
    <row r="118" ht="23" customHeight="1" spans="1:28">
      <c r="A118" s="127"/>
      <c r="B118" s="127"/>
      <c r="C118" s="127" t="s">
        <v>150</v>
      </c>
      <c r="D118" s="127" t="s">
        <v>173</v>
      </c>
      <c r="E118" s="124">
        <f t="shared" si="129"/>
        <v>9.32</v>
      </c>
      <c r="F118" s="124">
        <f t="shared" si="130"/>
        <v>9.32</v>
      </c>
      <c r="G118" s="124"/>
      <c r="H118" s="124">
        <v>9.32</v>
      </c>
      <c r="I118" s="124"/>
      <c r="J118" s="124"/>
      <c r="K118" s="124"/>
      <c r="L118" s="124"/>
      <c r="M118" s="124"/>
      <c r="N118" s="124"/>
      <c r="O118" s="124"/>
      <c r="P118" s="124"/>
      <c r="Q118" s="124">
        <f t="shared" si="132"/>
        <v>9.32</v>
      </c>
      <c r="R118" s="124">
        <f t="shared" si="133"/>
        <v>9.32</v>
      </c>
      <c r="S118" s="124"/>
      <c r="T118" s="124">
        <v>9.32</v>
      </c>
      <c r="U118" s="124"/>
      <c r="V118" s="124"/>
      <c r="W118" s="124"/>
      <c r="X118" s="124"/>
      <c r="Y118" s="124"/>
      <c r="Z118" s="124"/>
      <c r="AA118" s="124"/>
      <c r="AB118" s="124"/>
    </row>
    <row r="119" ht="23" customHeight="1" spans="1:28">
      <c r="A119" s="127"/>
      <c r="B119" s="127"/>
      <c r="C119" s="127" t="s">
        <v>169</v>
      </c>
      <c r="D119" s="127" t="s">
        <v>174</v>
      </c>
      <c r="E119" s="124">
        <f t="shared" si="129"/>
        <v>1.91</v>
      </c>
      <c r="F119" s="124">
        <f t="shared" si="130"/>
        <v>1.91</v>
      </c>
      <c r="G119" s="124"/>
      <c r="H119" s="124">
        <v>1.91</v>
      </c>
      <c r="I119" s="124"/>
      <c r="J119" s="124"/>
      <c r="K119" s="124"/>
      <c r="L119" s="124"/>
      <c r="M119" s="124"/>
      <c r="N119" s="124"/>
      <c r="O119" s="124"/>
      <c r="P119" s="124"/>
      <c r="Q119" s="124">
        <f t="shared" si="132"/>
        <v>1.91</v>
      </c>
      <c r="R119" s="124">
        <f t="shared" si="133"/>
        <v>1.91</v>
      </c>
      <c r="S119" s="124"/>
      <c r="T119" s="124">
        <v>1.91</v>
      </c>
      <c r="U119" s="124"/>
      <c r="V119" s="124"/>
      <c r="W119" s="124"/>
      <c r="X119" s="124"/>
      <c r="Y119" s="124"/>
      <c r="Z119" s="124"/>
      <c r="AA119" s="124"/>
      <c r="AB119" s="124"/>
    </row>
    <row r="120" ht="23" customHeight="1" spans="1:28">
      <c r="A120" s="127" t="s">
        <v>199</v>
      </c>
      <c r="B120" s="127"/>
      <c r="C120" s="127"/>
      <c r="D120" s="127" t="s">
        <v>200</v>
      </c>
      <c r="E120" s="124">
        <f t="shared" si="129"/>
        <v>98.55</v>
      </c>
      <c r="F120" s="124">
        <f t="shared" si="130"/>
        <v>0</v>
      </c>
      <c r="G120" s="124">
        <f>G121</f>
        <v>0</v>
      </c>
      <c r="H120" s="124">
        <f t="shared" ref="H120:P120" si="139">H121</f>
        <v>0</v>
      </c>
      <c r="I120" s="124">
        <f t="shared" si="139"/>
        <v>0</v>
      </c>
      <c r="J120" s="124">
        <f t="shared" si="139"/>
        <v>0</v>
      </c>
      <c r="K120" s="124">
        <f t="shared" si="139"/>
        <v>0</v>
      </c>
      <c r="L120" s="124">
        <f t="shared" si="139"/>
        <v>0</v>
      </c>
      <c r="M120" s="124">
        <f t="shared" si="139"/>
        <v>0</v>
      </c>
      <c r="N120" s="124">
        <f t="shared" si="139"/>
        <v>98.55</v>
      </c>
      <c r="O120" s="124">
        <f t="shared" si="139"/>
        <v>0</v>
      </c>
      <c r="P120" s="124">
        <f t="shared" si="139"/>
        <v>0</v>
      </c>
      <c r="Q120" s="124">
        <f t="shared" si="132"/>
        <v>98.55</v>
      </c>
      <c r="R120" s="124">
        <f t="shared" si="133"/>
        <v>0</v>
      </c>
      <c r="S120" s="124">
        <f t="shared" ref="S120:Z120" si="140">S121</f>
        <v>0</v>
      </c>
      <c r="T120" s="124">
        <f t="shared" si="140"/>
        <v>0</v>
      </c>
      <c r="U120" s="124">
        <f t="shared" si="140"/>
        <v>0</v>
      </c>
      <c r="V120" s="124">
        <f t="shared" si="140"/>
        <v>0</v>
      </c>
      <c r="W120" s="124">
        <f t="shared" si="140"/>
        <v>0</v>
      </c>
      <c r="X120" s="124">
        <f t="shared" si="140"/>
        <v>0</v>
      </c>
      <c r="Y120" s="124">
        <f t="shared" si="140"/>
        <v>0</v>
      </c>
      <c r="Z120" s="124">
        <f t="shared" si="140"/>
        <v>98.55</v>
      </c>
      <c r="AA120" s="124"/>
      <c r="AB120" s="124"/>
    </row>
    <row r="121" ht="23" customHeight="1" spans="1:28">
      <c r="A121" s="127"/>
      <c r="B121" s="127" t="s">
        <v>148</v>
      </c>
      <c r="C121" s="127"/>
      <c r="D121" s="127" t="s">
        <v>221</v>
      </c>
      <c r="E121" s="124">
        <f t="shared" si="129"/>
        <v>98.55</v>
      </c>
      <c r="F121" s="124">
        <f t="shared" si="130"/>
        <v>0</v>
      </c>
      <c r="G121" s="124">
        <f>G122</f>
        <v>0</v>
      </c>
      <c r="H121" s="124">
        <f t="shared" ref="H121:P121" si="141">H122</f>
        <v>0</v>
      </c>
      <c r="I121" s="124">
        <f t="shared" si="141"/>
        <v>0</v>
      </c>
      <c r="J121" s="124">
        <f t="shared" si="141"/>
        <v>0</v>
      </c>
      <c r="K121" s="124">
        <f t="shared" si="141"/>
        <v>0</v>
      </c>
      <c r="L121" s="124">
        <f t="shared" si="141"/>
        <v>0</v>
      </c>
      <c r="M121" s="124">
        <f t="shared" si="141"/>
        <v>0</v>
      </c>
      <c r="N121" s="124">
        <f t="shared" si="141"/>
        <v>98.55</v>
      </c>
      <c r="O121" s="124">
        <f t="shared" si="141"/>
        <v>0</v>
      </c>
      <c r="P121" s="124">
        <f t="shared" si="141"/>
        <v>0</v>
      </c>
      <c r="Q121" s="124">
        <f t="shared" si="132"/>
        <v>98.55</v>
      </c>
      <c r="R121" s="124">
        <f t="shared" si="133"/>
        <v>0</v>
      </c>
      <c r="S121" s="124">
        <f t="shared" ref="S121:Z121" si="142">S122</f>
        <v>0</v>
      </c>
      <c r="T121" s="124">
        <f t="shared" si="142"/>
        <v>0</v>
      </c>
      <c r="U121" s="124">
        <f t="shared" si="142"/>
        <v>0</v>
      </c>
      <c r="V121" s="124">
        <f t="shared" si="142"/>
        <v>0</v>
      </c>
      <c r="W121" s="124">
        <f t="shared" si="142"/>
        <v>0</v>
      </c>
      <c r="X121" s="124">
        <f t="shared" si="142"/>
        <v>0</v>
      </c>
      <c r="Y121" s="124">
        <f t="shared" si="142"/>
        <v>0</v>
      </c>
      <c r="Z121" s="124">
        <f t="shared" si="142"/>
        <v>98.55</v>
      </c>
      <c r="AA121" s="124"/>
      <c r="AB121" s="124"/>
    </row>
    <row r="122" ht="23" customHeight="1" spans="1:28">
      <c r="A122" s="127"/>
      <c r="B122" s="127"/>
      <c r="C122" s="127" t="s">
        <v>177</v>
      </c>
      <c r="D122" s="127" t="s">
        <v>222</v>
      </c>
      <c r="E122" s="124">
        <f t="shared" si="129"/>
        <v>98.55</v>
      </c>
      <c r="F122" s="124">
        <f t="shared" si="130"/>
        <v>0</v>
      </c>
      <c r="G122" s="124"/>
      <c r="H122" s="124"/>
      <c r="I122" s="124"/>
      <c r="J122" s="124"/>
      <c r="K122" s="124"/>
      <c r="L122" s="124"/>
      <c r="M122" s="124"/>
      <c r="N122" s="124">
        <v>98.55</v>
      </c>
      <c r="O122" s="124"/>
      <c r="P122" s="124"/>
      <c r="Q122" s="124">
        <f t="shared" si="132"/>
        <v>98.55</v>
      </c>
      <c r="R122" s="124">
        <f t="shared" si="133"/>
        <v>0</v>
      </c>
      <c r="S122" s="124"/>
      <c r="T122" s="124"/>
      <c r="U122" s="124"/>
      <c r="V122" s="124"/>
      <c r="W122" s="124"/>
      <c r="X122" s="124"/>
      <c r="Y122" s="124"/>
      <c r="Z122" s="124">
        <v>98.55</v>
      </c>
      <c r="AA122" s="124"/>
      <c r="AB122" s="124"/>
    </row>
    <row r="123" ht="23" customHeight="1" spans="1:28">
      <c r="A123" s="127" t="s">
        <v>223</v>
      </c>
      <c r="B123" s="127"/>
      <c r="C123" s="127"/>
      <c r="D123" s="127" t="s">
        <v>224</v>
      </c>
      <c r="E123" s="124">
        <f t="shared" si="129"/>
        <v>896.44</v>
      </c>
      <c r="F123" s="124">
        <f t="shared" si="130"/>
        <v>614.82</v>
      </c>
      <c r="G123" s="124">
        <f>G124+G126+G128+G130</f>
        <v>0</v>
      </c>
      <c r="H123" s="124">
        <f t="shared" ref="H123:P123" si="143">H124+H126+H128+H130</f>
        <v>614.82</v>
      </c>
      <c r="I123" s="124">
        <f t="shared" si="143"/>
        <v>0</v>
      </c>
      <c r="J123" s="124">
        <f t="shared" si="143"/>
        <v>70.4</v>
      </c>
      <c r="K123" s="124">
        <f t="shared" si="143"/>
        <v>0</v>
      </c>
      <c r="L123" s="124">
        <f t="shared" si="143"/>
        <v>0</v>
      </c>
      <c r="M123" s="124">
        <f t="shared" si="143"/>
        <v>0</v>
      </c>
      <c r="N123" s="124">
        <f t="shared" si="143"/>
        <v>211.22</v>
      </c>
      <c r="O123" s="124">
        <f t="shared" si="143"/>
        <v>0</v>
      </c>
      <c r="P123" s="124">
        <f t="shared" si="143"/>
        <v>0</v>
      </c>
      <c r="Q123" s="124">
        <f t="shared" si="132"/>
        <v>896.44</v>
      </c>
      <c r="R123" s="124">
        <f t="shared" si="133"/>
        <v>614.82</v>
      </c>
      <c r="S123" s="124">
        <f t="shared" ref="S123:Z123" si="144">S124+S126+S128+S130</f>
        <v>0</v>
      </c>
      <c r="T123" s="124">
        <f t="shared" si="144"/>
        <v>614.82</v>
      </c>
      <c r="U123" s="124">
        <f t="shared" si="144"/>
        <v>0</v>
      </c>
      <c r="V123" s="124">
        <f t="shared" si="144"/>
        <v>70.4</v>
      </c>
      <c r="W123" s="124">
        <f t="shared" si="144"/>
        <v>0</v>
      </c>
      <c r="X123" s="124">
        <f t="shared" si="144"/>
        <v>0</v>
      </c>
      <c r="Y123" s="124">
        <f t="shared" si="144"/>
        <v>0</v>
      </c>
      <c r="Z123" s="124">
        <f t="shared" si="144"/>
        <v>211.22</v>
      </c>
      <c r="AA123" s="124"/>
      <c r="AB123" s="124"/>
    </row>
    <row r="124" ht="23" customHeight="1" spans="1:28">
      <c r="A124" s="127"/>
      <c r="B124" s="127" t="s">
        <v>145</v>
      </c>
      <c r="C124" s="127"/>
      <c r="D124" s="127" t="s">
        <v>225</v>
      </c>
      <c r="E124" s="124">
        <f t="shared" si="129"/>
        <v>382.91</v>
      </c>
      <c r="F124" s="124">
        <f t="shared" si="130"/>
        <v>358.76</v>
      </c>
      <c r="G124" s="124">
        <f>G125</f>
        <v>0</v>
      </c>
      <c r="H124" s="124">
        <f t="shared" ref="H124:P124" si="145">H125</f>
        <v>358.76</v>
      </c>
      <c r="I124" s="124">
        <f t="shared" si="145"/>
        <v>0</v>
      </c>
      <c r="J124" s="124">
        <f t="shared" si="145"/>
        <v>24.15</v>
      </c>
      <c r="K124" s="124">
        <f t="shared" si="145"/>
        <v>0</v>
      </c>
      <c r="L124" s="124">
        <f t="shared" si="145"/>
        <v>0</v>
      </c>
      <c r="M124" s="124">
        <f t="shared" si="145"/>
        <v>0</v>
      </c>
      <c r="N124" s="124">
        <f t="shared" si="145"/>
        <v>0</v>
      </c>
      <c r="O124" s="124">
        <f t="shared" si="145"/>
        <v>0</v>
      </c>
      <c r="P124" s="124">
        <f t="shared" si="145"/>
        <v>0</v>
      </c>
      <c r="Q124" s="124">
        <f t="shared" si="132"/>
        <v>382.91</v>
      </c>
      <c r="R124" s="124">
        <f t="shared" si="133"/>
        <v>358.76</v>
      </c>
      <c r="S124" s="124">
        <f t="shared" ref="S124:Z124" si="146">S125</f>
        <v>0</v>
      </c>
      <c r="T124" s="124">
        <f t="shared" si="146"/>
        <v>358.76</v>
      </c>
      <c r="U124" s="124">
        <f t="shared" si="146"/>
        <v>0</v>
      </c>
      <c r="V124" s="124">
        <f t="shared" si="146"/>
        <v>24.15</v>
      </c>
      <c r="W124" s="124">
        <f t="shared" si="146"/>
        <v>0</v>
      </c>
      <c r="X124" s="124">
        <f t="shared" si="146"/>
        <v>0</v>
      </c>
      <c r="Y124" s="124">
        <f t="shared" si="146"/>
        <v>0</v>
      </c>
      <c r="Z124" s="124">
        <f t="shared" si="146"/>
        <v>0</v>
      </c>
      <c r="AA124" s="124"/>
      <c r="AB124" s="124"/>
    </row>
    <row r="125" ht="23" customHeight="1" spans="1:28">
      <c r="A125" s="127"/>
      <c r="B125" s="127"/>
      <c r="C125" s="127" t="s">
        <v>148</v>
      </c>
      <c r="D125" s="127" t="s">
        <v>215</v>
      </c>
      <c r="E125" s="124">
        <f t="shared" si="129"/>
        <v>382.91</v>
      </c>
      <c r="F125" s="124">
        <f t="shared" si="130"/>
        <v>358.76</v>
      </c>
      <c r="G125" s="124"/>
      <c r="H125" s="124">
        <v>358.76</v>
      </c>
      <c r="I125" s="124"/>
      <c r="J125" s="124">
        <v>24.15</v>
      </c>
      <c r="K125" s="124"/>
      <c r="L125" s="124"/>
      <c r="M125" s="124"/>
      <c r="N125" s="124"/>
      <c r="O125" s="124"/>
      <c r="P125" s="124"/>
      <c r="Q125" s="124">
        <f t="shared" si="132"/>
        <v>382.91</v>
      </c>
      <c r="R125" s="124">
        <f t="shared" si="133"/>
        <v>358.76</v>
      </c>
      <c r="S125" s="124"/>
      <c r="T125" s="124">
        <v>358.76</v>
      </c>
      <c r="U125" s="124"/>
      <c r="V125" s="124">
        <v>24.15</v>
      </c>
      <c r="W125" s="124"/>
      <c r="X125" s="124"/>
      <c r="Y125" s="124"/>
      <c r="Z125" s="124"/>
      <c r="AA125" s="124"/>
      <c r="AB125" s="124"/>
    </row>
    <row r="126" ht="23" customHeight="1" spans="1:28">
      <c r="A126" s="127"/>
      <c r="B126" s="127" t="s">
        <v>177</v>
      </c>
      <c r="C126" s="127"/>
      <c r="D126" s="127" t="s">
        <v>226</v>
      </c>
      <c r="E126" s="124">
        <f t="shared" si="129"/>
        <v>124.91</v>
      </c>
      <c r="F126" s="124">
        <f t="shared" si="130"/>
        <v>121.06</v>
      </c>
      <c r="G126" s="124">
        <f>G127</f>
        <v>0</v>
      </c>
      <c r="H126" s="124">
        <f t="shared" ref="H126:P126" si="147">H127</f>
        <v>121.06</v>
      </c>
      <c r="I126" s="124">
        <f t="shared" si="147"/>
        <v>0</v>
      </c>
      <c r="J126" s="124">
        <f t="shared" si="147"/>
        <v>3.85</v>
      </c>
      <c r="K126" s="124">
        <f t="shared" si="147"/>
        <v>0</v>
      </c>
      <c r="L126" s="124">
        <f t="shared" si="147"/>
        <v>0</v>
      </c>
      <c r="M126" s="124">
        <f t="shared" si="147"/>
        <v>0</v>
      </c>
      <c r="N126" s="124">
        <f t="shared" si="147"/>
        <v>0</v>
      </c>
      <c r="O126" s="124">
        <f t="shared" si="147"/>
        <v>0</v>
      </c>
      <c r="P126" s="124">
        <f t="shared" si="147"/>
        <v>0</v>
      </c>
      <c r="Q126" s="124">
        <f t="shared" si="132"/>
        <v>124.91</v>
      </c>
      <c r="R126" s="124">
        <f t="shared" si="133"/>
        <v>121.06</v>
      </c>
      <c r="S126" s="124">
        <f t="shared" ref="S126:Z126" si="148">S127</f>
        <v>0</v>
      </c>
      <c r="T126" s="124">
        <f t="shared" si="148"/>
        <v>121.06</v>
      </c>
      <c r="U126" s="124">
        <f t="shared" si="148"/>
        <v>0</v>
      </c>
      <c r="V126" s="124">
        <f t="shared" si="148"/>
        <v>3.85</v>
      </c>
      <c r="W126" s="124">
        <f t="shared" si="148"/>
        <v>0</v>
      </c>
      <c r="X126" s="124">
        <f t="shared" si="148"/>
        <v>0</v>
      </c>
      <c r="Y126" s="124">
        <f t="shared" si="148"/>
        <v>0</v>
      </c>
      <c r="Z126" s="124">
        <f t="shared" si="148"/>
        <v>0</v>
      </c>
      <c r="AA126" s="124"/>
      <c r="AB126" s="124"/>
    </row>
    <row r="127" ht="23" customHeight="1" spans="1:28">
      <c r="A127" s="127"/>
      <c r="B127" s="127"/>
      <c r="C127" s="127" t="s">
        <v>148</v>
      </c>
      <c r="D127" s="127" t="s">
        <v>227</v>
      </c>
      <c r="E127" s="124">
        <f t="shared" si="129"/>
        <v>124.91</v>
      </c>
      <c r="F127" s="124">
        <f t="shared" si="130"/>
        <v>121.06</v>
      </c>
      <c r="G127" s="124"/>
      <c r="H127" s="124">
        <v>121.06</v>
      </c>
      <c r="I127" s="124"/>
      <c r="J127" s="124">
        <v>3.85</v>
      </c>
      <c r="K127" s="124"/>
      <c r="L127" s="124"/>
      <c r="M127" s="124"/>
      <c r="N127" s="124"/>
      <c r="O127" s="124"/>
      <c r="P127" s="124"/>
      <c r="Q127" s="124">
        <f t="shared" si="132"/>
        <v>124.91</v>
      </c>
      <c r="R127" s="124">
        <f t="shared" si="133"/>
        <v>121.06</v>
      </c>
      <c r="S127" s="124"/>
      <c r="T127" s="124">
        <v>121.06</v>
      </c>
      <c r="U127" s="124"/>
      <c r="V127" s="124">
        <v>3.85</v>
      </c>
      <c r="W127" s="124"/>
      <c r="X127" s="124"/>
      <c r="Y127" s="124"/>
      <c r="Z127" s="124"/>
      <c r="AA127" s="124"/>
      <c r="AB127" s="124"/>
    </row>
    <row r="128" ht="23" customHeight="1" spans="1:28">
      <c r="A128" s="127"/>
      <c r="B128" s="127" t="s">
        <v>150</v>
      </c>
      <c r="C128" s="127"/>
      <c r="D128" s="127" t="s">
        <v>228</v>
      </c>
      <c r="E128" s="124">
        <f t="shared" si="129"/>
        <v>139.4</v>
      </c>
      <c r="F128" s="124">
        <f t="shared" si="130"/>
        <v>135</v>
      </c>
      <c r="G128" s="124">
        <f>G129</f>
        <v>0</v>
      </c>
      <c r="H128" s="124">
        <f t="shared" ref="H128:P128" si="149">H129</f>
        <v>135</v>
      </c>
      <c r="I128" s="124">
        <f t="shared" si="149"/>
        <v>0</v>
      </c>
      <c r="J128" s="124">
        <f t="shared" si="149"/>
        <v>4.4</v>
      </c>
      <c r="K128" s="124">
        <f t="shared" si="149"/>
        <v>0</v>
      </c>
      <c r="L128" s="124">
        <f t="shared" si="149"/>
        <v>0</v>
      </c>
      <c r="M128" s="124">
        <f t="shared" si="149"/>
        <v>0</v>
      </c>
      <c r="N128" s="124">
        <f t="shared" si="149"/>
        <v>0</v>
      </c>
      <c r="O128" s="124">
        <f t="shared" si="149"/>
        <v>0</v>
      </c>
      <c r="P128" s="124">
        <f t="shared" si="149"/>
        <v>0</v>
      </c>
      <c r="Q128" s="124">
        <f t="shared" si="132"/>
        <v>139.4</v>
      </c>
      <c r="R128" s="124">
        <f t="shared" si="133"/>
        <v>135</v>
      </c>
      <c r="S128" s="124">
        <f t="shared" ref="S128:Z128" si="150">S129</f>
        <v>0</v>
      </c>
      <c r="T128" s="124">
        <f t="shared" si="150"/>
        <v>135</v>
      </c>
      <c r="U128" s="124">
        <f t="shared" si="150"/>
        <v>0</v>
      </c>
      <c r="V128" s="124">
        <f t="shared" si="150"/>
        <v>4.4</v>
      </c>
      <c r="W128" s="124">
        <f t="shared" si="150"/>
        <v>0</v>
      </c>
      <c r="X128" s="124">
        <f t="shared" si="150"/>
        <v>0</v>
      </c>
      <c r="Y128" s="124">
        <f t="shared" si="150"/>
        <v>0</v>
      </c>
      <c r="Z128" s="124">
        <f t="shared" si="150"/>
        <v>0</v>
      </c>
      <c r="AA128" s="124"/>
      <c r="AB128" s="124"/>
    </row>
    <row r="129" ht="23" customHeight="1" spans="1:28">
      <c r="A129" s="127"/>
      <c r="B129" s="127"/>
      <c r="C129" s="127" t="s">
        <v>130</v>
      </c>
      <c r="D129" s="127" t="s">
        <v>229</v>
      </c>
      <c r="E129" s="124">
        <f t="shared" si="129"/>
        <v>139.4</v>
      </c>
      <c r="F129" s="124">
        <f t="shared" si="130"/>
        <v>135</v>
      </c>
      <c r="G129" s="124"/>
      <c r="H129" s="124">
        <v>135</v>
      </c>
      <c r="I129" s="124"/>
      <c r="J129" s="124">
        <v>4.4</v>
      </c>
      <c r="K129" s="124"/>
      <c r="L129" s="124"/>
      <c r="M129" s="124"/>
      <c r="N129" s="124"/>
      <c r="O129" s="124"/>
      <c r="P129" s="124"/>
      <c r="Q129" s="124">
        <f t="shared" si="132"/>
        <v>139.4</v>
      </c>
      <c r="R129" s="124">
        <f t="shared" si="133"/>
        <v>135</v>
      </c>
      <c r="S129" s="124"/>
      <c r="T129" s="124">
        <v>135</v>
      </c>
      <c r="U129" s="124"/>
      <c r="V129" s="124">
        <v>4.4</v>
      </c>
      <c r="W129" s="124"/>
      <c r="X129" s="124"/>
      <c r="Y129" s="124"/>
      <c r="Z129" s="124"/>
      <c r="AA129" s="124"/>
      <c r="AB129" s="124"/>
    </row>
    <row r="130" ht="23" customHeight="1" spans="1:28">
      <c r="A130" s="127"/>
      <c r="B130" s="127" t="s">
        <v>167</v>
      </c>
      <c r="C130" s="127"/>
      <c r="D130" s="127" t="s">
        <v>230</v>
      </c>
      <c r="E130" s="124">
        <f t="shared" si="129"/>
        <v>249.22</v>
      </c>
      <c r="F130" s="124">
        <f t="shared" si="130"/>
        <v>0</v>
      </c>
      <c r="G130" s="124">
        <f>G131</f>
        <v>0</v>
      </c>
      <c r="H130" s="124">
        <f t="shared" ref="H130:P130" si="151">H131</f>
        <v>0</v>
      </c>
      <c r="I130" s="124">
        <f t="shared" si="151"/>
        <v>0</v>
      </c>
      <c r="J130" s="124">
        <f t="shared" si="151"/>
        <v>38</v>
      </c>
      <c r="K130" s="124">
        <f t="shared" si="151"/>
        <v>0</v>
      </c>
      <c r="L130" s="124">
        <f t="shared" si="151"/>
        <v>0</v>
      </c>
      <c r="M130" s="124">
        <f t="shared" si="151"/>
        <v>0</v>
      </c>
      <c r="N130" s="124">
        <f t="shared" si="151"/>
        <v>211.22</v>
      </c>
      <c r="O130" s="124">
        <f t="shared" si="151"/>
        <v>0</v>
      </c>
      <c r="P130" s="124">
        <f t="shared" si="151"/>
        <v>0</v>
      </c>
      <c r="Q130" s="124">
        <f t="shared" si="132"/>
        <v>249.22</v>
      </c>
      <c r="R130" s="124">
        <f t="shared" si="133"/>
        <v>0</v>
      </c>
      <c r="S130" s="124">
        <f t="shared" ref="S130:Z130" si="152">S131</f>
        <v>0</v>
      </c>
      <c r="T130" s="124">
        <f t="shared" si="152"/>
        <v>0</v>
      </c>
      <c r="U130" s="124">
        <f t="shared" si="152"/>
        <v>0</v>
      </c>
      <c r="V130" s="124">
        <f t="shared" si="152"/>
        <v>38</v>
      </c>
      <c r="W130" s="124">
        <f t="shared" si="152"/>
        <v>0</v>
      </c>
      <c r="X130" s="124">
        <f t="shared" si="152"/>
        <v>0</v>
      </c>
      <c r="Y130" s="124">
        <f t="shared" si="152"/>
        <v>0</v>
      </c>
      <c r="Z130" s="124">
        <f t="shared" si="152"/>
        <v>211.22</v>
      </c>
      <c r="AA130" s="124"/>
      <c r="AB130" s="124"/>
    </row>
    <row r="131" ht="23" customHeight="1" spans="1:28">
      <c r="A131" s="127"/>
      <c r="B131" s="127"/>
      <c r="C131" s="127" t="s">
        <v>156</v>
      </c>
      <c r="D131" s="127" t="s">
        <v>231</v>
      </c>
      <c r="E131" s="124">
        <f t="shared" si="129"/>
        <v>249.22</v>
      </c>
      <c r="F131" s="124">
        <f t="shared" si="130"/>
        <v>0</v>
      </c>
      <c r="G131" s="124"/>
      <c r="H131" s="124"/>
      <c r="I131" s="124"/>
      <c r="J131" s="124">
        <v>38</v>
      </c>
      <c r="K131" s="124"/>
      <c r="L131" s="124"/>
      <c r="M131" s="124"/>
      <c r="N131" s="124">
        <v>211.22</v>
      </c>
      <c r="O131" s="124"/>
      <c r="P131" s="124"/>
      <c r="Q131" s="124">
        <f t="shared" si="132"/>
        <v>249.22</v>
      </c>
      <c r="R131" s="124">
        <f t="shared" si="133"/>
        <v>0</v>
      </c>
      <c r="S131" s="124"/>
      <c r="T131" s="124"/>
      <c r="U131" s="124"/>
      <c r="V131" s="124">
        <v>38</v>
      </c>
      <c r="W131" s="124"/>
      <c r="X131" s="124"/>
      <c r="Y131" s="124"/>
      <c r="Z131" s="124">
        <v>211.22</v>
      </c>
      <c r="AA131" s="124"/>
      <c r="AB131" s="124"/>
    </row>
    <row r="132" ht="23" customHeight="1" spans="1:28">
      <c r="A132" s="127" t="s">
        <v>175</v>
      </c>
      <c r="B132" s="127"/>
      <c r="C132" s="127"/>
      <c r="D132" s="127" t="s">
        <v>176</v>
      </c>
      <c r="E132" s="124">
        <f t="shared" si="129"/>
        <v>38.19</v>
      </c>
      <c r="F132" s="124">
        <f t="shared" si="130"/>
        <v>38.19</v>
      </c>
      <c r="G132" s="124">
        <f>G133</f>
        <v>0</v>
      </c>
      <c r="H132" s="124">
        <f t="shared" ref="H132:P132" si="153">H133</f>
        <v>38.19</v>
      </c>
      <c r="I132" s="124">
        <f t="shared" si="153"/>
        <v>0</v>
      </c>
      <c r="J132" s="124">
        <f t="shared" si="153"/>
        <v>0</v>
      </c>
      <c r="K132" s="124">
        <f t="shared" si="153"/>
        <v>0</v>
      </c>
      <c r="L132" s="124">
        <f t="shared" si="153"/>
        <v>0</v>
      </c>
      <c r="M132" s="124">
        <f t="shared" si="153"/>
        <v>0</v>
      </c>
      <c r="N132" s="124">
        <f t="shared" si="153"/>
        <v>0</v>
      </c>
      <c r="O132" s="124">
        <f t="shared" si="153"/>
        <v>0</v>
      </c>
      <c r="P132" s="124">
        <f t="shared" si="153"/>
        <v>0</v>
      </c>
      <c r="Q132" s="124">
        <f t="shared" si="132"/>
        <v>38.19</v>
      </c>
      <c r="R132" s="124">
        <f t="shared" si="133"/>
        <v>38.19</v>
      </c>
      <c r="S132" s="124">
        <f t="shared" ref="S132:Z132" si="154">S133</f>
        <v>0</v>
      </c>
      <c r="T132" s="124">
        <f t="shared" si="154"/>
        <v>38.19</v>
      </c>
      <c r="U132" s="124">
        <f t="shared" si="154"/>
        <v>0</v>
      </c>
      <c r="V132" s="124">
        <f t="shared" si="154"/>
        <v>0</v>
      </c>
      <c r="W132" s="124">
        <f t="shared" si="154"/>
        <v>0</v>
      </c>
      <c r="X132" s="124">
        <f t="shared" si="154"/>
        <v>0</v>
      </c>
      <c r="Y132" s="124">
        <f t="shared" si="154"/>
        <v>0</v>
      </c>
      <c r="Z132" s="124">
        <f t="shared" si="154"/>
        <v>0</v>
      </c>
      <c r="AA132" s="124"/>
      <c r="AB132" s="124"/>
    </row>
    <row r="133" ht="23" customHeight="1" spans="1:28">
      <c r="A133" s="127"/>
      <c r="B133" s="127" t="s">
        <v>177</v>
      </c>
      <c r="C133" s="127"/>
      <c r="D133" s="127" t="s">
        <v>178</v>
      </c>
      <c r="E133" s="124">
        <f t="shared" si="129"/>
        <v>38.19</v>
      </c>
      <c r="F133" s="124">
        <f t="shared" si="130"/>
        <v>38.19</v>
      </c>
      <c r="G133" s="124">
        <f>G134</f>
        <v>0</v>
      </c>
      <c r="H133" s="124">
        <f t="shared" ref="H133:P133" si="155">H134</f>
        <v>38.19</v>
      </c>
      <c r="I133" s="124">
        <f t="shared" si="155"/>
        <v>0</v>
      </c>
      <c r="J133" s="124">
        <f t="shared" si="155"/>
        <v>0</v>
      </c>
      <c r="K133" s="124">
        <f t="shared" si="155"/>
        <v>0</v>
      </c>
      <c r="L133" s="124">
        <f t="shared" si="155"/>
        <v>0</v>
      </c>
      <c r="M133" s="124">
        <f t="shared" si="155"/>
        <v>0</v>
      </c>
      <c r="N133" s="124">
        <f t="shared" si="155"/>
        <v>0</v>
      </c>
      <c r="O133" s="124">
        <f t="shared" si="155"/>
        <v>0</v>
      </c>
      <c r="P133" s="124">
        <f t="shared" si="155"/>
        <v>0</v>
      </c>
      <c r="Q133" s="124">
        <f t="shared" si="132"/>
        <v>38.19</v>
      </c>
      <c r="R133" s="124">
        <f t="shared" si="133"/>
        <v>38.19</v>
      </c>
      <c r="S133" s="124">
        <f t="shared" ref="S133:Z133" si="156">S134</f>
        <v>0</v>
      </c>
      <c r="T133" s="124">
        <f t="shared" si="156"/>
        <v>38.19</v>
      </c>
      <c r="U133" s="124">
        <f t="shared" si="156"/>
        <v>0</v>
      </c>
      <c r="V133" s="124">
        <f t="shared" si="156"/>
        <v>0</v>
      </c>
      <c r="W133" s="124">
        <f t="shared" si="156"/>
        <v>0</v>
      </c>
      <c r="X133" s="124">
        <f t="shared" si="156"/>
        <v>0</v>
      </c>
      <c r="Y133" s="124">
        <f t="shared" si="156"/>
        <v>0</v>
      </c>
      <c r="Z133" s="124">
        <f t="shared" si="156"/>
        <v>0</v>
      </c>
      <c r="AA133" s="124"/>
      <c r="AB133" s="124"/>
    </row>
    <row r="134" ht="23" customHeight="1" spans="1:28">
      <c r="A134" s="127"/>
      <c r="B134" s="127"/>
      <c r="C134" s="127" t="s">
        <v>145</v>
      </c>
      <c r="D134" s="127" t="s">
        <v>179</v>
      </c>
      <c r="E134" s="124">
        <f t="shared" si="129"/>
        <v>38.19</v>
      </c>
      <c r="F134" s="124">
        <f t="shared" si="130"/>
        <v>38.19</v>
      </c>
      <c r="G134" s="124"/>
      <c r="H134" s="124">
        <v>38.19</v>
      </c>
      <c r="I134" s="124"/>
      <c r="J134" s="124"/>
      <c r="K134" s="124"/>
      <c r="L134" s="124"/>
      <c r="M134" s="124"/>
      <c r="N134" s="124"/>
      <c r="O134" s="124"/>
      <c r="P134" s="124"/>
      <c r="Q134" s="124">
        <f t="shared" si="132"/>
        <v>38.19</v>
      </c>
      <c r="R134" s="124">
        <f t="shared" si="133"/>
        <v>38.19</v>
      </c>
      <c r="S134" s="124"/>
      <c r="T134" s="124">
        <v>38.19</v>
      </c>
      <c r="U134" s="124"/>
      <c r="V134" s="124"/>
      <c r="W134" s="124"/>
      <c r="X134" s="124"/>
      <c r="Y134" s="124"/>
      <c r="Z134" s="124"/>
      <c r="AA134" s="124"/>
      <c r="AB134" s="124"/>
    </row>
  </sheetData>
  <mergeCells count="36">
    <mergeCell ref="A1:AB1"/>
    <mergeCell ref="E4:Z4"/>
    <mergeCell ref="E5:N5"/>
    <mergeCell ref="Q5:Z5"/>
    <mergeCell ref="F6:I6"/>
    <mergeCell ref="J6:M6"/>
    <mergeCell ref="R6:U6"/>
    <mergeCell ref="V6:Y6"/>
    <mergeCell ref="G7:H7"/>
    <mergeCell ref="S7:T7"/>
    <mergeCell ref="A7:A8"/>
    <mergeCell ref="B7:B8"/>
    <mergeCell ref="C7:C8"/>
    <mergeCell ref="D4:D8"/>
    <mergeCell ref="E6:E8"/>
    <mergeCell ref="F7:F8"/>
    <mergeCell ref="I7:I8"/>
    <mergeCell ref="J7:J8"/>
    <mergeCell ref="K7:K8"/>
    <mergeCell ref="L7:L8"/>
    <mergeCell ref="M7:M8"/>
    <mergeCell ref="N6:N8"/>
    <mergeCell ref="O5:O8"/>
    <mergeCell ref="P5:P8"/>
    <mergeCell ref="Q6:Q8"/>
    <mergeCell ref="R7:R8"/>
    <mergeCell ref="U7:U8"/>
    <mergeCell ref="V7:V8"/>
    <mergeCell ref="W7:W8"/>
    <mergeCell ref="X7:X8"/>
    <mergeCell ref="Y7:Y8"/>
    <mergeCell ref="Z6:Z8"/>
    <mergeCell ref="AA6:AA8"/>
    <mergeCell ref="AB6:AB8"/>
    <mergeCell ref="A4:C6"/>
    <mergeCell ref="AA4:AB5"/>
  </mergeCells>
  <pageMargins left="0.751388888888889" right="0.751388888888889" top="1" bottom="1" header="0.511805555555556" footer="0.511805555555556"/>
  <pageSetup paperSize="9" scale="53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S134"/>
  <sheetViews>
    <sheetView showZeros="0" workbookViewId="0">
      <selection activeCell="A3" sqref="A3"/>
    </sheetView>
  </sheetViews>
  <sheetFormatPr defaultColWidth="9" defaultRowHeight="13.5"/>
  <cols>
    <col min="1" max="1" width="9.125" customWidth="1"/>
    <col min="2" max="2" width="16" customWidth="1"/>
    <col min="3" max="3" width="31" customWidth="1"/>
    <col min="4" max="4" width="21.125" customWidth="1"/>
    <col min="5" max="5" width="12.625" customWidth="1"/>
    <col min="6" max="6" width="10" customWidth="1"/>
    <col min="7" max="7" width="10.875" customWidth="1"/>
    <col min="8" max="8" width="10.5" customWidth="1"/>
    <col min="9" max="9" width="8.625" customWidth="1"/>
  </cols>
  <sheetData>
    <row r="1" ht="15" customHeight="1" spans="1:18">
      <c r="A1" s="68"/>
      <c r="B1" s="68"/>
      <c r="C1" s="69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</row>
    <row r="2" ht="33.95" customHeight="1" spans="1:19">
      <c r="A2" s="3" t="s">
        <v>232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20.1" customHeight="1" spans="1:19">
      <c r="A3" s="71" t="s">
        <v>1</v>
      </c>
      <c r="B3" s="69"/>
      <c r="C3" s="69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68" t="s">
        <v>41</v>
      </c>
      <c r="S3" s="68"/>
    </row>
    <row r="4" ht="48" customHeight="1" spans="1:19">
      <c r="A4" s="72" t="s">
        <v>233</v>
      </c>
      <c r="B4" s="73"/>
      <c r="C4" s="72" t="s">
        <v>234</v>
      </c>
      <c r="D4" s="8" t="s">
        <v>235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ht="20.1" customHeight="1" spans="1:19">
      <c r="A5" s="74"/>
      <c r="B5" s="75"/>
      <c r="C5" s="76"/>
      <c r="D5" s="77" t="s">
        <v>236</v>
      </c>
      <c r="E5" s="53" t="s">
        <v>237</v>
      </c>
      <c r="F5" s="54"/>
      <c r="G5" s="54"/>
      <c r="H5" s="54"/>
      <c r="I5" s="54"/>
      <c r="J5" s="54"/>
      <c r="K5" s="54"/>
      <c r="L5" s="54"/>
      <c r="M5" s="54"/>
      <c r="N5" s="54"/>
      <c r="O5" s="56"/>
      <c r="P5" s="99" t="s">
        <v>238</v>
      </c>
      <c r="Q5" s="102"/>
      <c r="R5" s="102"/>
      <c r="S5" s="103"/>
    </row>
    <row r="6" ht="20.1" customHeight="1" spans="1:19">
      <c r="A6" s="78" t="s">
        <v>104</v>
      </c>
      <c r="B6" s="78" t="s">
        <v>105</v>
      </c>
      <c r="C6" s="76"/>
      <c r="D6" s="79"/>
      <c r="E6" s="7" t="s">
        <v>98</v>
      </c>
      <c r="F6" s="80" t="s">
        <v>239</v>
      </c>
      <c r="G6" s="81"/>
      <c r="H6" s="81"/>
      <c r="I6" s="81"/>
      <c r="J6" s="81"/>
      <c r="K6" s="81"/>
      <c r="L6" s="81"/>
      <c r="M6" s="100"/>
      <c r="N6" s="6" t="s">
        <v>240</v>
      </c>
      <c r="O6" s="6" t="s">
        <v>241</v>
      </c>
      <c r="P6" s="101"/>
      <c r="Q6" s="104"/>
      <c r="R6" s="104"/>
      <c r="S6" s="105"/>
    </row>
    <row r="7" ht="66.95" customHeight="1" spans="1:19">
      <c r="A7" s="82"/>
      <c r="B7" s="82"/>
      <c r="C7" s="74"/>
      <c r="D7" s="83"/>
      <c r="E7" s="11"/>
      <c r="F7" s="6" t="s">
        <v>102</v>
      </c>
      <c r="G7" s="6" t="s">
        <v>242</v>
      </c>
      <c r="H7" s="6" t="s">
        <v>243</v>
      </c>
      <c r="I7" s="6" t="s">
        <v>244</v>
      </c>
      <c r="J7" s="6" t="s">
        <v>245</v>
      </c>
      <c r="K7" s="6" t="s">
        <v>246</v>
      </c>
      <c r="L7" s="6" t="s">
        <v>247</v>
      </c>
      <c r="M7" s="6" t="s">
        <v>248</v>
      </c>
      <c r="N7" s="6"/>
      <c r="O7" s="6"/>
      <c r="P7" s="6" t="s">
        <v>102</v>
      </c>
      <c r="Q7" s="6" t="s">
        <v>249</v>
      </c>
      <c r="R7" s="6" t="s">
        <v>250</v>
      </c>
      <c r="S7" s="6" t="s">
        <v>251</v>
      </c>
    </row>
    <row r="8" ht="20.1" customHeight="1" spans="1:19">
      <c r="A8" s="84">
        <v>1</v>
      </c>
      <c r="B8" s="84">
        <v>2</v>
      </c>
      <c r="C8" s="85">
        <v>3</v>
      </c>
      <c r="D8" s="84">
        <v>4</v>
      </c>
      <c r="E8" s="84">
        <v>5</v>
      </c>
      <c r="F8" s="84">
        <v>6</v>
      </c>
      <c r="G8" s="84">
        <v>7</v>
      </c>
      <c r="H8" s="85">
        <v>8</v>
      </c>
      <c r="I8" s="84">
        <v>9</v>
      </c>
      <c r="J8" s="84">
        <v>10</v>
      </c>
      <c r="K8" s="84">
        <v>11</v>
      </c>
      <c r="L8" s="84">
        <v>12</v>
      </c>
      <c r="M8" s="85">
        <v>13</v>
      </c>
      <c r="N8" s="84">
        <v>14</v>
      </c>
      <c r="O8" s="84">
        <v>15</v>
      </c>
      <c r="P8" s="84">
        <v>16</v>
      </c>
      <c r="Q8" s="84">
        <v>17</v>
      </c>
      <c r="R8" s="85">
        <v>18</v>
      </c>
      <c r="S8" s="84">
        <v>19</v>
      </c>
    </row>
    <row r="9" ht="20.1" customHeight="1" spans="1:19">
      <c r="A9" s="86" t="s">
        <v>98</v>
      </c>
      <c r="B9" s="87"/>
      <c r="C9" s="88"/>
      <c r="D9" s="89">
        <f>D10+D36+D40+D43+D67+D85+D107</f>
        <v>3301.42</v>
      </c>
      <c r="E9" s="89">
        <f t="shared" ref="E9:S9" si="0">E10+E36+E40+E43+E67+E85+E107</f>
        <v>3301.42</v>
      </c>
      <c r="F9" s="89">
        <f t="shared" si="0"/>
        <v>3301.42</v>
      </c>
      <c r="G9" s="89">
        <f t="shared" si="0"/>
        <v>3005.66</v>
      </c>
      <c r="H9" s="89">
        <f t="shared" si="0"/>
        <v>0</v>
      </c>
      <c r="I9" s="89">
        <f t="shared" si="0"/>
        <v>0</v>
      </c>
      <c r="J9" s="89">
        <f t="shared" si="0"/>
        <v>4.5</v>
      </c>
      <c r="K9" s="89">
        <f t="shared" si="0"/>
        <v>0</v>
      </c>
      <c r="L9" s="89">
        <f t="shared" si="0"/>
        <v>12.6</v>
      </c>
      <c r="M9" s="89">
        <f t="shared" si="0"/>
        <v>278.66</v>
      </c>
      <c r="N9" s="89">
        <f t="shared" si="0"/>
        <v>0</v>
      </c>
      <c r="O9" s="89">
        <f t="shared" si="0"/>
        <v>0</v>
      </c>
      <c r="P9" s="89">
        <f t="shared" si="0"/>
        <v>0</v>
      </c>
      <c r="Q9" s="89">
        <f t="shared" si="0"/>
        <v>0</v>
      </c>
      <c r="R9" s="89">
        <f t="shared" si="0"/>
        <v>0</v>
      </c>
      <c r="S9" s="89">
        <f t="shared" si="0"/>
        <v>0</v>
      </c>
    </row>
    <row r="10" ht="20.1" customHeight="1" spans="1:19">
      <c r="A10" s="90" t="s">
        <v>252</v>
      </c>
      <c r="B10" s="91"/>
      <c r="C10" s="92"/>
      <c r="D10" s="93">
        <f t="shared" ref="D10:D73" si="1">E10+P10</f>
        <v>712.8</v>
      </c>
      <c r="E10" s="93">
        <f t="shared" ref="E10:E73" si="2">F10+N10+O10</f>
        <v>712.8</v>
      </c>
      <c r="F10" s="93">
        <f t="shared" ref="F10:F73" si="3">SUM(G10:M10)</f>
        <v>712.8</v>
      </c>
      <c r="G10" s="93">
        <f>G11+G22+G32</f>
        <v>628.29</v>
      </c>
      <c r="H10" s="93">
        <f t="shared" ref="H10:S10" si="4">H11+H22+H32</f>
        <v>0</v>
      </c>
      <c r="I10" s="93">
        <f t="shared" si="4"/>
        <v>0</v>
      </c>
      <c r="J10" s="93">
        <f t="shared" si="4"/>
        <v>0</v>
      </c>
      <c r="K10" s="93">
        <f t="shared" si="4"/>
        <v>0</v>
      </c>
      <c r="L10" s="93">
        <f t="shared" si="4"/>
        <v>2.7</v>
      </c>
      <c r="M10" s="93">
        <f t="shared" si="4"/>
        <v>81.81</v>
      </c>
      <c r="N10" s="93">
        <f t="shared" si="4"/>
        <v>0</v>
      </c>
      <c r="O10" s="93">
        <f t="shared" si="4"/>
        <v>0</v>
      </c>
      <c r="P10" s="93">
        <f t="shared" si="4"/>
        <v>0</v>
      </c>
      <c r="Q10" s="93">
        <f t="shared" si="4"/>
        <v>0</v>
      </c>
      <c r="R10" s="93">
        <f t="shared" si="4"/>
        <v>0</v>
      </c>
      <c r="S10" s="93">
        <f t="shared" si="4"/>
        <v>0</v>
      </c>
    </row>
    <row r="11" ht="18" customHeight="1" spans="1:19">
      <c r="A11" s="94">
        <v>301</v>
      </c>
      <c r="B11" s="95" t="s">
        <v>253</v>
      </c>
      <c r="C11" s="96" t="s">
        <v>99</v>
      </c>
      <c r="D11" s="89">
        <f t="shared" si="1"/>
        <v>505.45</v>
      </c>
      <c r="E11" s="89">
        <f t="shared" si="2"/>
        <v>505.45</v>
      </c>
      <c r="F11" s="89">
        <f t="shared" si="3"/>
        <v>505.45</v>
      </c>
      <c r="G11" s="89">
        <f>SUM(G12:G21)</f>
        <v>505.4</v>
      </c>
      <c r="H11" s="89">
        <f t="shared" ref="H11:S11" si="5">SUM(H12:H21)</f>
        <v>0</v>
      </c>
      <c r="I11" s="89">
        <f t="shared" si="5"/>
        <v>0</v>
      </c>
      <c r="J11" s="89">
        <f t="shared" si="5"/>
        <v>0</v>
      </c>
      <c r="K11" s="89">
        <f t="shared" si="5"/>
        <v>0</v>
      </c>
      <c r="L11" s="89">
        <f t="shared" si="5"/>
        <v>0</v>
      </c>
      <c r="M11" s="89">
        <f t="shared" si="5"/>
        <v>0.05</v>
      </c>
      <c r="N11" s="89">
        <f t="shared" si="5"/>
        <v>0</v>
      </c>
      <c r="O11" s="89">
        <f t="shared" si="5"/>
        <v>0</v>
      </c>
      <c r="P11" s="89">
        <f t="shared" si="5"/>
        <v>0</v>
      </c>
      <c r="Q11" s="89">
        <f t="shared" si="5"/>
        <v>0</v>
      </c>
      <c r="R11" s="89">
        <f t="shared" si="5"/>
        <v>0</v>
      </c>
      <c r="S11" s="89">
        <f t="shared" si="5"/>
        <v>0</v>
      </c>
    </row>
    <row r="12" ht="18" customHeight="1" spans="1:19">
      <c r="A12" s="97"/>
      <c r="B12" s="95" t="s">
        <v>254</v>
      </c>
      <c r="C12" s="98" t="s">
        <v>255</v>
      </c>
      <c r="D12" s="89">
        <f t="shared" si="1"/>
        <v>100.3</v>
      </c>
      <c r="E12" s="89">
        <f t="shared" si="2"/>
        <v>100.3</v>
      </c>
      <c r="F12" s="89">
        <f t="shared" si="3"/>
        <v>100.3</v>
      </c>
      <c r="G12" s="89">
        <v>100.3</v>
      </c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</row>
    <row r="13" ht="18" customHeight="1" spans="1:19">
      <c r="A13" s="97"/>
      <c r="B13" s="95" t="s">
        <v>256</v>
      </c>
      <c r="C13" s="98" t="s">
        <v>257</v>
      </c>
      <c r="D13" s="89">
        <f t="shared" si="1"/>
        <v>202.59</v>
      </c>
      <c r="E13" s="89">
        <f t="shared" si="2"/>
        <v>202.59</v>
      </c>
      <c r="F13" s="89">
        <f t="shared" si="3"/>
        <v>202.59</v>
      </c>
      <c r="G13" s="89">
        <v>202.54</v>
      </c>
      <c r="H13" s="89"/>
      <c r="I13" s="89"/>
      <c r="J13" s="89"/>
      <c r="K13" s="89"/>
      <c r="L13" s="89"/>
      <c r="M13" s="89">
        <v>0.05</v>
      </c>
      <c r="N13" s="89"/>
      <c r="O13" s="89"/>
      <c r="P13" s="89"/>
      <c r="Q13" s="89"/>
      <c r="R13" s="89"/>
      <c r="S13" s="89"/>
    </row>
    <row r="14" ht="18" customHeight="1" spans="1:19">
      <c r="A14" s="97"/>
      <c r="B14" s="95" t="s">
        <v>258</v>
      </c>
      <c r="C14" s="98" t="s">
        <v>259</v>
      </c>
      <c r="D14" s="89">
        <f t="shared" si="1"/>
        <v>13.61</v>
      </c>
      <c r="E14" s="89">
        <f t="shared" si="2"/>
        <v>13.61</v>
      </c>
      <c r="F14" s="89">
        <f t="shared" si="3"/>
        <v>13.61</v>
      </c>
      <c r="G14" s="89">
        <v>13.61</v>
      </c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</row>
    <row r="15" ht="18" customHeight="1" spans="1:19">
      <c r="A15" s="97"/>
      <c r="B15" s="95" t="s">
        <v>260</v>
      </c>
      <c r="C15" s="98" t="s">
        <v>261</v>
      </c>
      <c r="D15" s="89">
        <f t="shared" si="1"/>
        <v>75</v>
      </c>
      <c r="E15" s="89">
        <f t="shared" si="2"/>
        <v>75</v>
      </c>
      <c r="F15" s="89">
        <f t="shared" si="3"/>
        <v>75</v>
      </c>
      <c r="G15" s="89">
        <v>75</v>
      </c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</row>
    <row r="16" ht="18" customHeight="1" spans="1:19">
      <c r="A16" s="97"/>
      <c r="B16" s="95" t="s">
        <v>262</v>
      </c>
      <c r="C16" s="98" t="s">
        <v>263</v>
      </c>
      <c r="D16" s="89">
        <f t="shared" si="1"/>
        <v>47.58</v>
      </c>
      <c r="E16" s="89">
        <f t="shared" si="2"/>
        <v>47.58</v>
      </c>
      <c r="F16" s="89">
        <f t="shared" si="3"/>
        <v>47.58</v>
      </c>
      <c r="G16" s="89">
        <v>47.58</v>
      </c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</row>
    <row r="17" ht="18" customHeight="1" spans="1:19">
      <c r="A17" s="97"/>
      <c r="B17" s="95" t="s">
        <v>264</v>
      </c>
      <c r="C17" s="98" t="s">
        <v>265</v>
      </c>
      <c r="D17" s="89">
        <f t="shared" si="1"/>
        <v>19.03</v>
      </c>
      <c r="E17" s="89">
        <f t="shared" si="2"/>
        <v>19.03</v>
      </c>
      <c r="F17" s="89">
        <f t="shared" si="3"/>
        <v>19.03</v>
      </c>
      <c r="G17" s="89">
        <v>19.03</v>
      </c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</row>
    <row r="18" ht="18" customHeight="1" spans="1:19">
      <c r="A18" s="97"/>
      <c r="B18" s="95" t="s">
        <v>266</v>
      </c>
      <c r="C18" s="98" t="s">
        <v>267</v>
      </c>
      <c r="D18" s="89">
        <f t="shared" si="1"/>
        <v>9.66</v>
      </c>
      <c r="E18" s="89">
        <f t="shared" si="2"/>
        <v>9.66</v>
      </c>
      <c r="F18" s="89">
        <f t="shared" si="3"/>
        <v>9.66</v>
      </c>
      <c r="G18" s="89">
        <v>9.66</v>
      </c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</row>
    <row r="19" ht="18" customHeight="1" spans="1:19">
      <c r="A19" s="97"/>
      <c r="B19" s="95" t="s">
        <v>268</v>
      </c>
      <c r="C19" s="98" t="s">
        <v>269</v>
      </c>
      <c r="D19" s="89">
        <f t="shared" si="1"/>
        <v>7.71</v>
      </c>
      <c r="E19" s="89">
        <f t="shared" si="2"/>
        <v>7.71</v>
      </c>
      <c r="F19" s="89">
        <f t="shared" si="3"/>
        <v>7.71</v>
      </c>
      <c r="G19" s="89">
        <v>7.71</v>
      </c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</row>
    <row r="20" ht="18" customHeight="1" spans="1:19">
      <c r="A20" s="97"/>
      <c r="B20" s="95" t="s">
        <v>270</v>
      </c>
      <c r="C20" s="98" t="s">
        <v>271</v>
      </c>
      <c r="D20" s="89">
        <f t="shared" si="1"/>
        <v>1.42</v>
      </c>
      <c r="E20" s="89">
        <f t="shared" si="2"/>
        <v>1.42</v>
      </c>
      <c r="F20" s="89">
        <f t="shared" si="3"/>
        <v>1.42</v>
      </c>
      <c r="G20" s="89">
        <v>1.42</v>
      </c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</row>
    <row r="21" ht="18" customHeight="1" spans="1:19">
      <c r="A21" s="97"/>
      <c r="B21" s="95" t="s">
        <v>272</v>
      </c>
      <c r="C21" s="98" t="s">
        <v>273</v>
      </c>
      <c r="D21" s="89">
        <f t="shared" si="1"/>
        <v>28.55</v>
      </c>
      <c r="E21" s="89">
        <f t="shared" si="2"/>
        <v>28.55</v>
      </c>
      <c r="F21" s="89">
        <f t="shared" si="3"/>
        <v>28.55</v>
      </c>
      <c r="G21" s="89">
        <v>28.55</v>
      </c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</row>
    <row r="22" ht="18" customHeight="1" spans="1:19">
      <c r="A22" s="94">
        <v>302</v>
      </c>
      <c r="B22" s="95"/>
      <c r="C22" s="96" t="s">
        <v>100</v>
      </c>
      <c r="D22" s="89">
        <f t="shared" si="1"/>
        <v>172.33</v>
      </c>
      <c r="E22" s="89">
        <f t="shared" si="2"/>
        <v>172.33</v>
      </c>
      <c r="F22" s="89">
        <f t="shared" si="3"/>
        <v>172.33</v>
      </c>
      <c r="G22" s="89">
        <f>SUM(G23:G31)</f>
        <v>95.49</v>
      </c>
      <c r="H22" s="89">
        <f t="shared" ref="H22:S22" si="6">SUM(H23:H31)</f>
        <v>0</v>
      </c>
      <c r="I22" s="89">
        <f t="shared" si="6"/>
        <v>0</v>
      </c>
      <c r="J22" s="89">
        <f t="shared" si="6"/>
        <v>0</v>
      </c>
      <c r="K22" s="89">
        <f t="shared" si="6"/>
        <v>0</v>
      </c>
      <c r="L22" s="89">
        <f t="shared" si="6"/>
        <v>2.7</v>
      </c>
      <c r="M22" s="89">
        <f t="shared" si="6"/>
        <v>74.14</v>
      </c>
      <c r="N22" s="89">
        <f t="shared" si="6"/>
        <v>0</v>
      </c>
      <c r="O22" s="89">
        <f t="shared" si="6"/>
        <v>0</v>
      </c>
      <c r="P22" s="89">
        <f t="shared" si="6"/>
        <v>0</v>
      </c>
      <c r="Q22" s="89">
        <f t="shared" si="6"/>
        <v>0</v>
      </c>
      <c r="R22" s="89">
        <f t="shared" si="6"/>
        <v>0</v>
      </c>
      <c r="S22" s="89">
        <f t="shared" si="6"/>
        <v>0</v>
      </c>
    </row>
    <row r="23" ht="18" customHeight="1" spans="1:19">
      <c r="A23" s="97"/>
      <c r="B23" s="95" t="s">
        <v>254</v>
      </c>
      <c r="C23" s="98" t="s">
        <v>274</v>
      </c>
      <c r="D23" s="89">
        <f t="shared" si="1"/>
        <v>77.22</v>
      </c>
      <c r="E23" s="89">
        <f t="shared" si="2"/>
        <v>77.22</v>
      </c>
      <c r="F23" s="89">
        <f t="shared" si="3"/>
        <v>77.22</v>
      </c>
      <c r="G23" s="89">
        <v>2.5</v>
      </c>
      <c r="H23" s="89"/>
      <c r="I23" s="89"/>
      <c r="J23" s="89"/>
      <c r="K23" s="89"/>
      <c r="L23" s="89">
        <v>2.7</v>
      </c>
      <c r="M23" s="89">
        <v>72.02</v>
      </c>
      <c r="N23" s="89"/>
      <c r="O23" s="89"/>
      <c r="P23" s="89"/>
      <c r="Q23" s="89"/>
      <c r="R23" s="89"/>
      <c r="S23" s="89"/>
    </row>
    <row r="24" ht="18" customHeight="1" spans="1:19">
      <c r="A24" s="97"/>
      <c r="B24" s="95" t="s">
        <v>275</v>
      </c>
      <c r="C24" s="98" t="s">
        <v>276</v>
      </c>
      <c r="D24" s="89">
        <f t="shared" si="1"/>
        <v>4.2</v>
      </c>
      <c r="E24" s="89">
        <f t="shared" si="2"/>
        <v>4.2</v>
      </c>
      <c r="F24" s="89">
        <f t="shared" si="3"/>
        <v>4.2</v>
      </c>
      <c r="G24" s="89">
        <v>4.2</v>
      </c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</row>
    <row r="25" ht="18" customHeight="1" spans="1:19">
      <c r="A25" s="97"/>
      <c r="B25" s="95" t="s">
        <v>260</v>
      </c>
      <c r="C25" s="98" t="s">
        <v>277</v>
      </c>
      <c r="D25" s="89">
        <f t="shared" si="1"/>
        <v>0.5</v>
      </c>
      <c r="E25" s="89">
        <f t="shared" si="2"/>
        <v>0.5</v>
      </c>
      <c r="F25" s="89">
        <f t="shared" si="3"/>
        <v>0.5</v>
      </c>
      <c r="G25" s="89">
        <v>0.5</v>
      </c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</row>
    <row r="26" ht="18" customHeight="1" spans="1:19">
      <c r="A26" s="97"/>
      <c r="B26" s="95" t="s">
        <v>264</v>
      </c>
      <c r="C26" s="98" t="s">
        <v>278</v>
      </c>
      <c r="D26" s="89">
        <f t="shared" si="1"/>
        <v>1</v>
      </c>
      <c r="E26" s="89">
        <f t="shared" si="2"/>
        <v>1</v>
      </c>
      <c r="F26" s="89">
        <f t="shared" si="3"/>
        <v>1</v>
      </c>
      <c r="G26" s="89">
        <v>1</v>
      </c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</row>
    <row r="27" ht="18" customHeight="1" spans="1:19">
      <c r="A27" s="97"/>
      <c r="B27" s="95" t="s">
        <v>279</v>
      </c>
      <c r="C27" s="98" t="s">
        <v>280</v>
      </c>
      <c r="D27" s="89">
        <f t="shared" si="1"/>
        <v>38.01</v>
      </c>
      <c r="E27" s="89">
        <f t="shared" si="2"/>
        <v>38.01</v>
      </c>
      <c r="F27" s="89">
        <f t="shared" si="3"/>
        <v>38.01</v>
      </c>
      <c r="G27" s="89">
        <v>35.89</v>
      </c>
      <c r="H27" s="89"/>
      <c r="I27" s="89"/>
      <c r="J27" s="89"/>
      <c r="K27" s="89"/>
      <c r="L27" s="89"/>
      <c r="M27" s="89">
        <v>2.12</v>
      </c>
      <c r="N27" s="89"/>
      <c r="O27" s="89"/>
      <c r="P27" s="89"/>
      <c r="Q27" s="89"/>
      <c r="R27" s="89"/>
      <c r="S27" s="89"/>
    </row>
    <row r="28" ht="18" customHeight="1" spans="1:19">
      <c r="A28" s="97"/>
      <c r="B28" s="95" t="s">
        <v>281</v>
      </c>
      <c r="C28" s="98" t="s">
        <v>282</v>
      </c>
      <c r="D28" s="89">
        <f t="shared" si="1"/>
        <v>4.18</v>
      </c>
      <c r="E28" s="89">
        <f t="shared" si="2"/>
        <v>4.18</v>
      </c>
      <c r="F28" s="89">
        <f t="shared" si="3"/>
        <v>4.18</v>
      </c>
      <c r="G28" s="89">
        <v>4.18</v>
      </c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</row>
    <row r="29" ht="18" customHeight="1" spans="1:19">
      <c r="A29" s="97"/>
      <c r="B29" s="95" t="s">
        <v>283</v>
      </c>
      <c r="C29" s="98" t="s">
        <v>284</v>
      </c>
      <c r="D29" s="89">
        <f t="shared" si="1"/>
        <v>14.34</v>
      </c>
      <c r="E29" s="89">
        <f t="shared" si="2"/>
        <v>14.34</v>
      </c>
      <c r="F29" s="89">
        <f t="shared" si="3"/>
        <v>14.34</v>
      </c>
      <c r="G29" s="89">
        <v>14.34</v>
      </c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</row>
    <row r="30" ht="18" customHeight="1" spans="1:19">
      <c r="A30" s="97"/>
      <c r="B30" s="95" t="s">
        <v>285</v>
      </c>
      <c r="C30" s="98" t="s">
        <v>286</v>
      </c>
      <c r="D30" s="89">
        <f t="shared" si="1"/>
        <v>10.5</v>
      </c>
      <c r="E30" s="89">
        <f t="shared" si="2"/>
        <v>10.5</v>
      </c>
      <c r="F30" s="89">
        <f t="shared" si="3"/>
        <v>10.5</v>
      </c>
      <c r="G30" s="89">
        <v>10.5</v>
      </c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</row>
    <row r="31" ht="18" customHeight="1" spans="1:19">
      <c r="A31" s="97"/>
      <c r="B31" s="95" t="s">
        <v>287</v>
      </c>
      <c r="C31" s="98" t="s">
        <v>288</v>
      </c>
      <c r="D31" s="89">
        <f t="shared" si="1"/>
        <v>22.38</v>
      </c>
      <c r="E31" s="89">
        <f t="shared" si="2"/>
        <v>22.38</v>
      </c>
      <c r="F31" s="89">
        <f t="shared" si="3"/>
        <v>22.38</v>
      </c>
      <c r="G31" s="89">
        <v>22.38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</row>
    <row r="32" ht="18" customHeight="1" spans="1:19">
      <c r="A32" s="94">
        <v>303</v>
      </c>
      <c r="B32" s="95"/>
      <c r="C32" s="96" t="s">
        <v>101</v>
      </c>
      <c r="D32" s="89">
        <f t="shared" si="1"/>
        <v>35.02</v>
      </c>
      <c r="E32" s="89">
        <f t="shared" si="2"/>
        <v>35.02</v>
      </c>
      <c r="F32" s="89">
        <f t="shared" si="3"/>
        <v>35.02</v>
      </c>
      <c r="G32" s="89">
        <f>SUM(G33:G35)</f>
        <v>27.4</v>
      </c>
      <c r="H32" s="89">
        <f t="shared" ref="H32:S32" si="7">SUM(H33:H35)</f>
        <v>0</v>
      </c>
      <c r="I32" s="89">
        <f t="shared" si="7"/>
        <v>0</v>
      </c>
      <c r="J32" s="89">
        <f t="shared" si="7"/>
        <v>0</v>
      </c>
      <c r="K32" s="89">
        <f t="shared" si="7"/>
        <v>0</v>
      </c>
      <c r="L32" s="89">
        <f t="shared" si="7"/>
        <v>0</v>
      </c>
      <c r="M32" s="89">
        <f t="shared" si="7"/>
        <v>7.62</v>
      </c>
      <c r="N32" s="89">
        <f t="shared" si="7"/>
        <v>0</v>
      </c>
      <c r="O32" s="89">
        <f t="shared" si="7"/>
        <v>0</v>
      </c>
      <c r="P32" s="89">
        <f t="shared" si="7"/>
        <v>0</v>
      </c>
      <c r="Q32" s="89">
        <f t="shared" si="7"/>
        <v>0</v>
      </c>
      <c r="R32" s="89">
        <f t="shared" si="7"/>
        <v>0</v>
      </c>
      <c r="S32" s="89">
        <f t="shared" si="7"/>
        <v>0</v>
      </c>
    </row>
    <row r="33" ht="18" customHeight="1" spans="1:19">
      <c r="A33" s="97"/>
      <c r="B33" s="95" t="s">
        <v>256</v>
      </c>
      <c r="C33" s="98" t="s">
        <v>289</v>
      </c>
      <c r="D33" s="89">
        <f t="shared" si="1"/>
        <v>23.6</v>
      </c>
      <c r="E33" s="89">
        <f t="shared" si="2"/>
        <v>23.6</v>
      </c>
      <c r="F33" s="89">
        <f t="shared" si="3"/>
        <v>23.6</v>
      </c>
      <c r="G33" s="89">
        <v>23.04</v>
      </c>
      <c r="H33" s="89"/>
      <c r="I33" s="89"/>
      <c r="J33" s="89"/>
      <c r="K33" s="89"/>
      <c r="L33" s="89"/>
      <c r="M33" s="89">
        <v>0.56</v>
      </c>
      <c r="N33" s="89"/>
      <c r="O33" s="89"/>
      <c r="P33" s="89"/>
      <c r="Q33" s="89"/>
      <c r="R33" s="89"/>
      <c r="S33" s="89"/>
    </row>
    <row r="34" ht="18" customHeight="1" spans="1:19">
      <c r="A34" s="97"/>
      <c r="B34" s="95" t="s">
        <v>290</v>
      </c>
      <c r="C34" s="98" t="s">
        <v>291</v>
      </c>
      <c r="D34" s="89">
        <f t="shared" si="1"/>
        <v>4.99</v>
      </c>
      <c r="E34" s="89">
        <f t="shared" si="2"/>
        <v>4.99</v>
      </c>
      <c r="F34" s="89">
        <f t="shared" si="3"/>
        <v>4.99</v>
      </c>
      <c r="G34" s="89">
        <v>4.36</v>
      </c>
      <c r="H34" s="89"/>
      <c r="I34" s="89"/>
      <c r="J34" s="89"/>
      <c r="K34" s="89"/>
      <c r="L34" s="89"/>
      <c r="M34" s="89">
        <v>0.63</v>
      </c>
      <c r="N34" s="89"/>
      <c r="O34" s="89"/>
      <c r="P34" s="89"/>
      <c r="Q34" s="89"/>
      <c r="R34" s="89"/>
      <c r="S34" s="89"/>
    </row>
    <row r="35" ht="18" customHeight="1" spans="1:19">
      <c r="A35" s="97"/>
      <c r="B35" s="95" t="s">
        <v>264</v>
      </c>
      <c r="C35" s="98" t="s">
        <v>292</v>
      </c>
      <c r="D35" s="89">
        <f t="shared" si="1"/>
        <v>6.43</v>
      </c>
      <c r="E35" s="89">
        <f t="shared" si="2"/>
        <v>6.43</v>
      </c>
      <c r="F35" s="89">
        <f t="shared" si="3"/>
        <v>6.43</v>
      </c>
      <c r="G35" s="89"/>
      <c r="H35" s="89"/>
      <c r="I35" s="89"/>
      <c r="J35" s="89"/>
      <c r="K35" s="89"/>
      <c r="L35" s="89"/>
      <c r="M35" s="89">
        <v>6.43</v>
      </c>
      <c r="N35" s="89"/>
      <c r="O35" s="89"/>
      <c r="P35" s="89"/>
      <c r="Q35" s="89"/>
      <c r="R35" s="89"/>
      <c r="S35" s="89"/>
    </row>
    <row r="36" ht="20.1" customHeight="1" spans="1:19">
      <c r="A36" s="90" t="s">
        <v>293</v>
      </c>
      <c r="B36" s="91"/>
      <c r="C36" s="92"/>
      <c r="D36" s="93">
        <f t="shared" si="1"/>
        <v>35.62</v>
      </c>
      <c r="E36" s="93">
        <f t="shared" si="2"/>
        <v>35.62</v>
      </c>
      <c r="F36" s="93">
        <f t="shared" si="3"/>
        <v>35.62</v>
      </c>
      <c r="G36" s="93">
        <f>G37</f>
        <v>3.3</v>
      </c>
      <c r="H36" s="93">
        <f t="shared" ref="H36:S36" si="8">H37</f>
        <v>0</v>
      </c>
      <c r="I36" s="93">
        <f t="shared" si="8"/>
        <v>0</v>
      </c>
      <c r="J36" s="93">
        <f t="shared" si="8"/>
        <v>0</v>
      </c>
      <c r="K36" s="93">
        <f t="shared" si="8"/>
        <v>0</v>
      </c>
      <c r="L36" s="93">
        <f t="shared" si="8"/>
        <v>8.1</v>
      </c>
      <c r="M36" s="93">
        <f t="shared" si="8"/>
        <v>24.22</v>
      </c>
      <c r="N36" s="93">
        <f t="shared" si="8"/>
        <v>0</v>
      </c>
      <c r="O36" s="93">
        <f t="shared" si="8"/>
        <v>0</v>
      </c>
      <c r="P36" s="93">
        <f t="shared" si="8"/>
        <v>0</v>
      </c>
      <c r="Q36" s="93">
        <f t="shared" si="8"/>
        <v>0</v>
      </c>
      <c r="R36" s="93">
        <f t="shared" si="8"/>
        <v>0</v>
      </c>
      <c r="S36" s="93">
        <f t="shared" si="8"/>
        <v>0</v>
      </c>
    </row>
    <row r="37" ht="18" customHeight="1" spans="1:19">
      <c r="A37" s="94">
        <v>302</v>
      </c>
      <c r="B37" s="95"/>
      <c r="C37" s="96" t="s">
        <v>100</v>
      </c>
      <c r="D37" s="89">
        <f t="shared" si="1"/>
        <v>35.62</v>
      </c>
      <c r="E37" s="89">
        <f t="shared" si="2"/>
        <v>35.62</v>
      </c>
      <c r="F37" s="89">
        <f t="shared" si="3"/>
        <v>35.62</v>
      </c>
      <c r="G37" s="89">
        <f>G38+G39</f>
        <v>3.3</v>
      </c>
      <c r="H37" s="89">
        <f t="shared" ref="H37:S37" si="9">H38+H39</f>
        <v>0</v>
      </c>
      <c r="I37" s="89">
        <f t="shared" si="9"/>
        <v>0</v>
      </c>
      <c r="J37" s="89">
        <f t="shared" si="9"/>
        <v>0</v>
      </c>
      <c r="K37" s="89">
        <f t="shared" si="9"/>
        <v>0</v>
      </c>
      <c r="L37" s="89">
        <f t="shared" si="9"/>
        <v>8.1</v>
      </c>
      <c r="M37" s="89">
        <f t="shared" si="9"/>
        <v>24.22</v>
      </c>
      <c r="N37" s="89">
        <f t="shared" si="9"/>
        <v>0</v>
      </c>
      <c r="O37" s="89">
        <f t="shared" si="9"/>
        <v>0</v>
      </c>
      <c r="P37" s="89">
        <f t="shared" si="9"/>
        <v>0</v>
      </c>
      <c r="Q37" s="89">
        <f t="shared" si="9"/>
        <v>0</v>
      </c>
      <c r="R37" s="89">
        <f t="shared" si="9"/>
        <v>0</v>
      </c>
      <c r="S37" s="89">
        <f t="shared" si="9"/>
        <v>0</v>
      </c>
    </row>
    <row r="38" ht="18" customHeight="1" spans="1:19">
      <c r="A38" s="97"/>
      <c r="B38" s="95" t="s">
        <v>254</v>
      </c>
      <c r="C38" s="98" t="s">
        <v>274</v>
      </c>
      <c r="D38" s="89">
        <f t="shared" si="1"/>
        <v>35.2</v>
      </c>
      <c r="E38" s="89">
        <f t="shared" si="2"/>
        <v>35.2</v>
      </c>
      <c r="F38" s="89">
        <f t="shared" si="3"/>
        <v>35.2</v>
      </c>
      <c r="G38" s="89">
        <v>2.88</v>
      </c>
      <c r="H38" s="89"/>
      <c r="I38" s="89"/>
      <c r="J38" s="89"/>
      <c r="K38" s="89"/>
      <c r="L38" s="89">
        <v>8.1</v>
      </c>
      <c r="M38" s="89">
        <v>24.22</v>
      </c>
      <c r="N38" s="89"/>
      <c r="O38" s="89"/>
      <c r="P38" s="89"/>
      <c r="Q38" s="89"/>
      <c r="R38" s="89"/>
      <c r="S38" s="89"/>
    </row>
    <row r="39" ht="18" customHeight="1" spans="1:19">
      <c r="A39" s="97"/>
      <c r="B39" s="95" t="s">
        <v>281</v>
      </c>
      <c r="C39" s="98" t="s">
        <v>282</v>
      </c>
      <c r="D39" s="89">
        <f t="shared" si="1"/>
        <v>0.42</v>
      </c>
      <c r="E39" s="89">
        <f t="shared" si="2"/>
        <v>0.42</v>
      </c>
      <c r="F39" s="89">
        <f t="shared" si="3"/>
        <v>0.42</v>
      </c>
      <c r="G39" s="89">
        <v>0.42</v>
      </c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</row>
    <row r="40" ht="20.1" customHeight="1" spans="1:19">
      <c r="A40" s="90" t="s">
        <v>294</v>
      </c>
      <c r="B40" s="91"/>
      <c r="C40" s="92"/>
      <c r="D40" s="93">
        <f t="shared" si="1"/>
        <v>35.48</v>
      </c>
      <c r="E40" s="93">
        <f t="shared" si="2"/>
        <v>35.48</v>
      </c>
      <c r="F40" s="93">
        <f t="shared" si="3"/>
        <v>35.48</v>
      </c>
      <c r="G40" s="93">
        <f>G41</f>
        <v>27.84</v>
      </c>
      <c r="H40" s="93">
        <f t="shared" ref="H40:S40" si="10">H41</f>
        <v>0</v>
      </c>
      <c r="I40" s="93">
        <f t="shared" si="10"/>
        <v>0</v>
      </c>
      <c r="J40" s="93">
        <f t="shared" si="10"/>
        <v>0</v>
      </c>
      <c r="K40" s="93">
        <f t="shared" si="10"/>
        <v>0</v>
      </c>
      <c r="L40" s="93">
        <f t="shared" si="10"/>
        <v>0</v>
      </c>
      <c r="M40" s="93">
        <f t="shared" si="10"/>
        <v>7.64</v>
      </c>
      <c r="N40" s="93">
        <f t="shared" si="10"/>
        <v>0</v>
      </c>
      <c r="O40" s="93">
        <f t="shared" si="10"/>
        <v>0</v>
      </c>
      <c r="P40" s="93">
        <f t="shared" si="10"/>
        <v>0</v>
      </c>
      <c r="Q40" s="93">
        <f t="shared" si="10"/>
        <v>0</v>
      </c>
      <c r="R40" s="93">
        <f t="shared" si="10"/>
        <v>0</v>
      </c>
      <c r="S40" s="93">
        <f t="shared" si="10"/>
        <v>0</v>
      </c>
    </row>
    <row r="41" ht="18" customHeight="1" spans="1:19">
      <c r="A41" s="94">
        <v>302</v>
      </c>
      <c r="B41" s="95"/>
      <c r="C41" s="96" t="s">
        <v>100</v>
      </c>
      <c r="D41" s="89">
        <f t="shared" si="1"/>
        <v>35.48</v>
      </c>
      <c r="E41" s="89">
        <f t="shared" si="2"/>
        <v>35.48</v>
      </c>
      <c r="F41" s="89">
        <f t="shared" si="3"/>
        <v>35.48</v>
      </c>
      <c r="G41" s="89">
        <f>G42</f>
        <v>27.84</v>
      </c>
      <c r="H41" s="89">
        <f t="shared" ref="H41:S41" si="11">H42</f>
        <v>0</v>
      </c>
      <c r="I41" s="89">
        <f t="shared" si="11"/>
        <v>0</v>
      </c>
      <c r="J41" s="89">
        <f t="shared" si="11"/>
        <v>0</v>
      </c>
      <c r="K41" s="89">
        <f t="shared" si="11"/>
        <v>0</v>
      </c>
      <c r="L41" s="89">
        <f t="shared" si="11"/>
        <v>0</v>
      </c>
      <c r="M41" s="89">
        <f t="shared" si="11"/>
        <v>7.64</v>
      </c>
      <c r="N41" s="89">
        <f t="shared" si="11"/>
        <v>0</v>
      </c>
      <c r="O41" s="89">
        <f t="shared" si="11"/>
        <v>0</v>
      </c>
      <c r="P41" s="89">
        <f t="shared" si="11"/>
        <v>0</v>
      </c>
      <c r="Q41" s="89">
        <f t="shared" si="11"/>
        <v>0</v>
      </c>
      <c r="R41" s="89">
        <f t="shared" si="11"/>
        <v>0</v>
      </c>
      <c r="S41" s="89">
        <f t="shared" si="11"/>
        <v>0</v>
      </c>
    </row>
    <row r="42" ht="18" customHeight="1" spans="1:19">
      <c r="A42" s="97"/>
      <c r="B42" s="95" t="s">
        <v>283</v>
      </c>
      <c r="C42" s="98" t="s">
        <v>284</v>
      </c>
      <c r="D42" s="89">
        <f t="shared" si="1"/>
        <v>35.48</v>
      </c>
      <c r="E42" s="89">
        <f t="shared" si="2"/>
        <v>35.48</v>
      </c>
      <c r="F42" s="89">
        <f t="shared" si="3"/>
        <v>35.48</v>
      </c>
      <c r="G42" s="89">
        <v>27.84</v>
      </c>
      <c r="H42" s="89"/>
      <c r="I42" s="89"/>
      <c r="J42" s="89"/>
      <c r="K42" s="89"/>
      <c r="L42" s="89"/>
      <c r="M42" s="89">
        <v>7.64</v>
      </c>
      <c r="N42" s="89"/>
      <c r="O42" s="89"/>
      <c r="P42" s="89"/>
      <c r="Q42" s="89"/>
      <c r="R42" s="89"/>
      <c r="S42" s="89"/>
    </row>
    <row r="43" ht="20.1" customHeight="1" spans="1:19">
      <c r="A43" s="90" t="s">
        <v>295</v>
      </c>
      <c r="B43" s="91"/>
      <c r="C43" s="92"/>
      <c r="D43" s="93">
        <f t="shared" si="1"/>
        <v>176.18</v>
      </c>
      <c r="E43" s="93">
        <f t="shared" si="2"/>
        <v>176.18</v>
      </c>
      <c r="F43" s="93">
        <f t="shared" si="3"/>
        <v>176.18</v>
      </c>
      <c r="G43" s="93">
        <f>G44+G55+G65</f>
        <v>173.63</v>
      </c>
      <c r="H43" s="93">
        <f t="shared" ref="H43:S43" si="12">H44+H55+H65</f>
        <v>0</v>
      </c>
      <c r="I43" s="93">
        <f t="shared" si="12"/>
        <v>0</v>
      </c>
      <c r="J43" s="93">
        <f t="shared" si="12"/>
        <v>0</v>
      </c>
      <c r="K43" s="93">
        <f t="shared" si="12"/>
        <v>0</v>
      </c>
      <c r="L43" s="93">
        <f t="shared" si="12"/>
        <v>0</v>
      </c>
      <c r="M43" s="93">
        <f t="shared" si="12"/>
        <v>2.55</v>
      </c>
      <c r="N43" s="93">
        <f t="shared" si="12"/>
        <v>0</v>
      </c>
      <c r="O43" s="93">
        <f t="shared" si="12"/>
        <v>0</v>
      </c>
      <c r="P43" s="93">
        <f t="shared" si="12"/>
        <v>0</v>
      </c>
      <c r="Q43" s="93">
        <f t="shared" si="12"/>
        <v>0</v>
      </c>
      <c r="R43" s="93">
        <f t="shared" si="12"/>
        <v>0</v>
      </c>
      <c r="S43" s="93">
        <f t="shared" si="12"/>
        <v>0</v>
      </c>
    </row>
    <row r="44" ht="18" customHeight="1" spans="1:19">
      <c r="A44" s="94">
        <v>301</v>
      </c>
      <c r="B44" s="95" t="s">
        <v>253</v>
      </c>
      <c r="C44" s="96" t="s">
        <v>99</v>
      </c>
      <c r="D44" s="89">
        <f t="shared" si="1"/>
        <v>164.91</v>
      </c>
      <c r="E44" s="89">
        <f t="shared" si="2"/>
        <v>164.91</v>
      </c>
      <c r="F44" s="89">
        <f t="shared" si="3"/>
        <v>164.91</v>
      </c>
      <c r="G44" s="89">
        <f>SUM(G45:G54)</f>
        <v>164.91</v>
      </c>
      <c r="H44" s="89">
        <f t="shared" ref="H44:S44" si="13">SUM(H45:H54)</f>
        <v>0</v>
      </c>
      <c r="I44" s="89">
        <f t="shared" si="13"/>
        <v>0</v>
      </c>
      <c r="J44" s="89">
        <f t="shared" si="13"/>
        <v>0</v>
      </c>
      <c r="K44" s="89">
        <f t="shared" si="13"/>
        <v>0</v>
      </c>
      <c r="L44" s="89">
        <f t="shared" si="13"/>
        <v>0</v>
      </c>
      <c r="M44" s="89">
        <f t="shared" si="13"/>
        <v>0</v>
      </c>
      <c r="N44" s="89">
        <f t="shared" si="13"/>
        <v>0</v>
      </c>
      <c r="O44" s="89">
        <f t="shared" si="13"/>
        <v>0</v>
      </c>
      <c r="P44" s="89">
        <f t="shared" si="13"/>
        <v>0</v>
      </c>
      <c r="Q44" s="89">
        <f t="shared" si="13"/>
        <v>0</v>
      </c>
      <c r="R44" s="89">
        <f t="shared" si="13"/>
        <v>0</v>
      </c>
      <c r="S44" s="89">
        <f t="shared" si="13"/>
        <v>0</v>
      </c>
    </row>
    <row r="45" ht="18" customHeight="1" spans="1:19">
      <c r="A45" s="97"/>
      <c r="B45" s="95" t="s">
        <v>254</v>
      </c>
      <c r="C45" s="98" t="s">
        <v>255</v>
      </c>
      <c r="D45" s="89">
        <f t="shared" si="1"/>
        <v>33.36</v>
      </c>
      <c r="E45" s="89">
        <f t="shared" si="2"/>
        <v>33.36</v>
      </c>
      <c r="F45" s="89">
        <f t="shared" si="3"/>
        <v>33.36</v>
      </c>
      <c r="G45" s="89">
        <v>33.36</v>
      </c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</row>
    <row r="46" ht="18" customHeight="1" spans="1:19">
      <c r="A46" s="97"/>
      <c r="B46" s="95" t="s">
        <v>256</v>
      </c>
      <c r="C46" s="98" t="s">
        <v>257</v>
      </c>
      <c r="D46" s="89">
        <f t="shared" si="1"/>
        <v>33.78</v>
      </c>
      <c r="E46" s="89">
        <f t="shared" si="2"/>
        <v>33.78</v>
      </c>
      <c r="F46" s="89">
        <f t="shared" si="3"/>
        <v>33.78</v>
      </c>
      <c r="G46" s="89">
        <v>33.78</v>
      </c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</row>
    <row r="47" ht="18" customHeight="1" spans="1:19">
      <c r="A47" s="97"/>
      <c r="B47" s="95" t="s">
        <v>258</v>
      </c>
      <c r="C47" s="98" t="s">
        <v>259</v>
      </c>
      <c r="D47" s="89">
        <f t="shared" si="1"/>
        <v>4.54</v>
      </c>
      <c r="E47" s="89">
        <f t="shared" si="2"/>
        <v>4.54</v>
      </c>
      <c r="F47" s="89">
        <f t="shared" si="3"/>
        <v>4.54</v>
      </c>
      <c r="G47" s="89">
        <v>4.54</v>
      </c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</row>
    <row r="48" ht="18" customHeight="1" spans="1:19">
      <c r="A48" s="97"/>
      <c r="B48" s="95" t="s">
        <v>260</v>
      </c>
      <c r="C48" s="98" t="s">
        <v>261</v>
      </c>
      <c r="D48" s="89">
        <f t="shared" si="1"/>
        <v>60.83</v>
      </c>
      <c r="E48" s="89">
        <f t="shared" si="2"/>
        <v>60.83</v>
      </c>
      <c r="F48" s="89">
        <f t="shared" si="3"/>
        <v>60.83</v>
      </c>
      <c r="G48" s="89">
        <v>60.83</v>
      </c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</row>
    <row r="49" ht="18" customHeight="1" spans="1:19">
      <c r="A49" s="97"/>
      <c r="B49" s="95" t="s">
        <v>262</v>
      </c>
      <c r="C49" s="98" t="s">
        <v>263</v>
      </c>
      <c r="D49" s="89">
        <f t="shared" si="1"/>
        <v>13.52</v>
      </c>
      <c r="E49" s="89">
        <f t="shared" si="2"/>
        <v>13.52</v>
      </c>
      <c r="F49" s="89">
        <f t="shared" si="3"/>
        <v>13.52</v>
      </c>
      <c r="G49" s="89">
        <v>13.52</v>
      </c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</row>
    <row r="50" ht="18" customHeight="1" spans="1:19">
      <c r="A50" s="97"/>
      <c r="B50" s="95" t="s">
        <v>264</v>
      </c>
      <c r="C50" s="98" t="s">
        <v>265</v>
      </c>
      <c r="D50" s="89">
        <f t="shared" si="1"/>
        <v>5.41</v>
      </c>
      <c r="E50" s="89">
        <f t="shared" si="2"/>
        <v>5.41</v>
      </c>
      <c r="F50" s="89">
        <f t="shared" si="3"/>
        <v>5.41</v>
      </c>
      <c r="G50" s="89">
        <v>5.41</v>
      </c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</row>
    <row r="51" ht="18" customHeight="1" spans="1:19">
      <c r="A51" s="97"/>
      <c r="B51" s="95" t="s">
        <v>266</v>
      </c>
      <c r="C51" s="98" t="s">
        <v>267</v>
      </c>
      <c r="D51" s="89">
        <f t="shared" si="1"/>
        <v>3.18</v>
      </c>
      <c r="E51" s="89">
        <f t="shared" si="2"/>
        <v>3.18</v>
      </c>
      <c r="F51" s="89">
        <f t="shared" si="3"/>
        <v>3.18</v>
      </c>
      <c r="G51" s="89">
        <v>3.18</v>
      </c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</row>
    <row r="52" ht="18" customHeight="1" spans="1:19">
      <c r="A52" s="97"/>
      <c r="B52" s="95" t="s">
        <v>268</v>
      </c>
      <c r="C52" s="98" t="s">
        <v>269</v>
      </c>
      <c r="D52" s="89">
        <f t="shared" si="1"/>
        <v>1.77</v>
      </c>
      <c r="E52" s="89">
        <f t="shared" si="2"/>
        <v>1.77</v>
      </c>
      <c r="F52" s="89">
        <f t="shared" si="3"/>
        <v>1.77</v>
      </c>
      <c r="G52" s="89">
        <v>1.77</v>
      </c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</row>
    <row r="53" ht="18" customHeight="1" spans="1:19">
      <c r="A53" s="97"/>
      <c r="B53" s="95" t="s">
        <v>270</v>
      </c>
      <c r="C53" s="98" t="s">
        <v>271</v>
      </c>
      <c r="D53" s="89">
        <f t="shared" si="1"/>
        <v>0.41</v>
      </c>
      <c r="E53" s="89">
        <f t="shared" si="2"/>
        <v>0.41</v>
      </c>
      <c r="F53" s="89">
        <f t="shared" si="3"/>
        <v>0.41</v>
      </c>
      <c r="G53" s="89">
        <v>0.41</v>
      </c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</row>
    <row r="54" ht="18" customHeight="1" spans="1:19">
      <c r="A54" s="97"/>
      <c r="B54" s="95" t="s">
        <v>272</v>
      </c>
      <c r="C54" s="98" t="s">
        <v>273</v>
      </c>
      <c r="D54" s="89">
        <f t="shared" si="1"/>
        <v>8.11</v>
      </c>
      <c r="E54" s="89">
        <f t="shared" si="2"/>
        <v>8.11</v>
      </c>
      <c r="F54" s="89">
        <f t="shared" si="3"/>
        <v>8.11</v>
      </c>
      <c r="G54" s="89">
        <v>8.11</v>
      </c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</row>
    <row r="55" ht="18" customHeight="1" spans="1:19">
      <c r="A55" s="94">
        <v>302</v>
      </c>
      <c r="B55" s="95"/>
      <c r="C55" s="96" t="s">
        <v>100</v>
      </c>
      <c r="D55" s="89">
        <f t="shared" si="1"/>
        <v>9.83</v>
      </c>
      <c r="E55" s="89">
        <f t="shared" si="2"/>
        <v>9.83</v>
      </c>
      <c r="F55" s="89">
        <f t="shared" si="3"/>
        <v>9.83</v>
      </c>
      <c r="G55" s="89">
        <f>SUM(G56:G64)</f>
        <v>7.28</v>
      </c>
      <c r="H55" s="89">
        <f t="shared" ref="H55:S55" si="14">SUM(H56:H64)</f>
        <v>0</v>
      </c>
      <c r="I55" s="89">
        <f t="shared" si="14"/>
        <v>0</v>
      </c>
      <c r="J55" s="89">
        <f t="shared" si="14"/>
        <v>0</v>
      </c>
      <c r="K55" s="89">
        <f t="shared" si="14"/>
        <v>0</v>
      </c>
      <c r="L55" s="89">
        <f t="shared" si="14"/>
        <v>0</v>
      </c>
      <c r="M55" s="89">
        <f t="shared" si="14"/>
        <v>2.55</v>
      </c>
      <c r="N55" s="89">
        <f t="shared" si="14"/>
        <v>0</v>
      </c>
      <c r="O55" s="89">
        <f t="shared" si="14"/>
        <v>0</v>
      </c>
      <c r="P55" s="89">
        <f t="shared" si="14"/>
        <v>0</v>
      </c>
      <c r="Q55" s="89">
        <f t="shared" si="14"/>
        <v>0</v>
      </c>
      <c r="R55" s="89">
        <f t="shared" si="14"/>
        <v>0</v>
      </c>
      <c r="S55" s="89">
        <f t="shared" si="14"/>
        <v>0</v>
      </c>
    </row>
    <row r="56" ht="18" customHeight="1" spans="1:19">
      <c r="A56" s="97"/>
      <c r="B56" s="95" t="s">
        <v>254</v>
      </c>
      <c r="C56" s="98" t="s">
        <v>274</v>
      </c>
      <c r="D56" s="89">
        <f t="shared" si="1"/>
        <v>1.84</v>
      </c>
      <c r="E56" s="89">
        <f t="shared" si="2"/>
        <v>1.84</v>
      </c>
      <c r="F56" s="89">
        <f t="shared" si="3"/>
        <v>1.84</v>
      </c>
      <c r="G56" s="89">
        <v>0.5</v>
      </c>
      <c r="H56" s="89"/>
      <c r="I56" s="89"/>
      <c r="J56" s="89"/>
      <c r="K56" s="89"/>
      <c r="L56" s="89"/>
      <c r="M56" s="89">
        <v>1.34</v>
      </c>
      <c r="N56" s="89"/>
      <c r="O56" s="89"/>
      <c r="P56" s="89"/>
      <c r="Q56" s="89"/>
      <c r="R56" s="89"/>
      <c r="S56" s="89"/>
    </row>
    <row r="57" ht="18" customHeight="1" spans="1:19">
      <c r="A57" s="97"/>
      <c r="B57" s="95" t="s">
        <v>256</v>
      </c>
      <c r="C57" s="98" t="s">
        <v>296</v>
      </c>
      <c r="D57" s="89">
        <f t="shared" si="1"/>
        <v>0.3</v>
      </c>
      <c r="E57" s="89">
        <f t="shared" si="2"/>
        <v>0.3</v>
      </c>
      <c r="F57" s="89">
        <f t="shared" si="3"/>
        <v>0.3</v>
      </c>
      <c r="G57" s="89">
        <v>0.3</v>
      </c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</row>
    <row r="58" ht="18" customHeight="1" spans="1:19">
      <c r="A58" s="97"/>
      <c r="B58" s="95" t="s">
        <v>290</v>
      </c>
      <c r="C58" s="98" t="s">
        <v>297</v>
      </c>
      <c r="D58" s="89">
        <f t="shared" si="1"/>
        <v>0.1</v>
      </c>
      <c r="E58" s="89">
        <f t="shared" si="2"/>
        <v>0.1</v>
      </c>
      <c r="F58" s="89">
        <f t="shared" si="3"/>
        <v>0.1</v>
      </c>
      <c r="G58" s="89">
        <v>0.1</v>
      </c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</row>
    <row r="59" ht="18" customHeight="1" spans="1:19">
      <c r="A59" s="97"/>
      <c r="B59" s="95" t="s">
        <v>275</v>
      </c>
      <c r="C59" s="98" t="s">
        <v>276</v>
      </c>
      <c r="D59" s="89">
        <f t="shared" si="1"/>
        <v>0.2</v>
      </c>
      <c r="E59" s="89">
        <f t="shared" si="2"/>
        <v>0.2</v>
      </c>
      <c r="F59" s="89">
        <f t="shared" si="3"/>
        <v>0.2</v>
      </c>
      <c r="G59" s="89">
        <v>0.2</v>
      </c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</row>
    <row r="60" ht="18" customHeight="1" spans="1:19">
      <c r="A60" s="97"/>
      <c r="B60" s="95" t="s">
        <v>272</v>
      </c>
      <c r="C60" s="98" t="s">
        <v>298</v>
      </c>
      <c r="D60" s="89">
        <f t="shared" si="1"/>
        <v>0.3</v>
      </c>
      <c r="E60" s="89">
        <f t="shared" si="2"/>
        <v>0.3</v>
      </c>
      <c r="F60" s="89">
        <f t="shared" si="3"/>
        <v>0.3</v>
      </c>
      <c r="G60" s="89">
        <v>0.3</v>
      </c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</row>
    <row r="61" ht="18" customHeight="1" spans="1:19">
      <c r="A61" s="97"/>
      <c r="B61" s="95" t="s">
        <v>279</v>
      </c>
      <c r="C61" s="98" t="s">
        <v>280</v>
      </c>
      <c r="D61" s="89">
        <f t="shared" si="1"/>
        <v>0.1</v>
      </c>
      <c r="E61" s="89">
        <f t="shared" si="2"/>
        <v>0.1</v>
      </c>
      <c r="F61" s="89">
        <f t="shared" si="3"/>
        <v>0.1</v>
      </c>
      <c r="G61" s="89">
        <v>0.1</v>
      </c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</row>
    <row r="62" ht="18" customHeight="1" spans="1:19">
      <c r="A62" s="97"/>
      <c r="B62" s="95" t="s">
        <v>299</v>
      </c>
      <c r="C62" s="98" t="s">
        <v>300</v>
      </c>
      <c r="D62" s="89">
        <f t="shared" si="1"/>
        <v>1</v>
      </c>
      <c r="E62" s="89">
        <f t="shared" si="2"/>
        <v>1</v>
      </c>
      <c r="F62" s="89">
        <f t="shared" si="3"/>
        <v>1</v>
      </c>
      <c r="G62" s="89">
        <v>1</v>
      </c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</row>
    <row r="63" ht="18" customHeight="1" spans="1:19">
      <c r="A63" s="97"/>
      <c r="B63" s="95" t="s">
        <v>281</v>
      </c>
      <c r="C63" s="98" t="s">
        <v>282</v>
      </c>
      <c r="D63" s="89">
        <f t="shared" si="1"/>
        <v>1.9</v>
      </c>
      <c r="E63" s="89">
        <f t="shared" si="2"/>
        <v>1.9</v>
      </c>
      <c r="F63" s="89">
        <f t="shared" si="3"/>
        <v>1.9</v>
      </c>
      <c r="G63" s="89">
        <v>1.9</v>
      </c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</row>
    <row r="64" ht="18" customHeight="1" spans="1:19">
      <c r="A64" s="97"/>
      <c r="B64" s="95" t="s">
        <v>283</v>
      </c>
      <c r="C64" s="98" t="s">
        <v>284</v>
      </c>
      <c r="D64" s="89">
        <f t="shared" si="1"/>
        <v>4.09</v>
      </c>
      <c r="E64" s="89">
        <f t="shared" si="2"/>
        <v>4.09</v>
      </c>
      <c r="F64" s="89">
        <f t="shared" si="3"/>
        <v>4.09</v>
      </c>
      <c r="G64" s="89">
        <v>2.88</v>
      </c>
      <c r="H64" s="89"/>
      <c r="I64" s="89"/>
      <c r="J64" s="89"/>
      <c r="K64" s="89"/>
      <c r="L64" s="89"/>
      <c r="M64" s="89">
        <v>1.21</v>
      </c>
      <c r="N64" s="89"/>
      <c r="O64" s="89"/>
      <c r="P64" s="89"/>
      <c r="Q64" s="89"/>
      <c r="R64" s="89"/>
      <c r="S64" s="89"/>
    </row>
    <row r="65" ht="18" customHeight="1" spans="1:19">
      <c r="A65" s="94">
        <v>303</v>
      </c>
      <c r="B65" s="95"/>
      <c r="C65" s="96" t="s">
        <v>101</v>
      </c>
      <c r="D65" s="89">
        <f t="shared" si="1"/>
        <v>1.44</v>
      </c>
      <c r="E65" s="89">
        <f t="shared" si="2"/>
        <v>1.44</v>
      </c>
      <c r="F65" s="89">
        <f t="shared" si="3"/>
        <v>1.44</v>
      </c>
      <c r="G65" s="89">
        <f>G66</f>
        <v>1.44</v>
      </c>
      <c r="H65" s="89">
        <f t="shared" ref="H65:S65" si="15">H66</f>
        <v>0</v>
      </c>
      <c r="I65" s="89">
        <f t="shared" si="15"/>
        <v>0</v>
      </c>
      <c r="J65" s="89">
        <f t="shared" si="15"/>
        <v>0</v>
      </c>
      <c r="K65" s="89">
        <f t="shared" si="15"/>
        <v>0</v>
      </c>
      <c r="L65" s="89">
        <f t="shared" si="15"/>
        <v>0</v>
      </c>
      <c r="M65" s="89">
        <f t="shared" si="15"/>
        <v>0</v>
      </c>
      <c r="N65" s="89">
        <f t="shared" si="15"/>
        <v>0</v>
      </c>
      <c r="O65" s="89">
        <f t="shared" si="15"/>
        <v>0</v>
      </c>
      <c r="P65" s="89">
        <f t="shared" si="15"/>
        <v>0</v>
      </c>
      <c r="Q65" s="89">
        <f t="shared" si="15"/>
        <v>0</v>
      </c>
      <c r="R65" s="89">
        <f t="shared" si="15"/>
        <v>0</v>
      </c>
      <c r="S65" s="89">
        <f t="shared" si="15"/>
        <v>0</v>
      </c>
    </row>
    <row r="66" ht="18" customHeight="1" spans="1:19">
      <c r="A66" s="97"/>
      <c r="B66" s="95" t="s">
        <v>256</v>
      </c>
      <c r="C66" s="98" t="s">
        <v>289</v>
      </c>
      <c r="D66" s="89">
        <f t="shared" si="1"/>
        <v>1.44</v>
      </c>
      <c r="E66" s="89">
        <f t="shared" si="2"/>
        <v>1.44</v>
      </c>
      <c r="F66" s="89">
        <f t="shared" si="3"/>
        <v>1.44</v>
      </c>
      <c r="G66" s="89">
        <v>1.44</v>
      </c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</row>
    <row r="67" ht="20.1" customHeight="1" spans="1:19">
      <c r="A67" s="90" t="s">
        <v>301</v>
      </c>
      <c r="B67" s="91"/>
      <c r="C67" s="92"/>
      <c r="D67" s="93">
        <f t="shared" si="1"/>
        <v>180.8</v>
      </c>
      <c r="E67" s="93">
        <f t="shared" si="2"/>
        <v>180.8</v>
      </c>
      <c r="F67" s="93">
        <f t="shared" si="3"/>
        <v>180.8</v>
      </c>
      <c r="G67" s="93">
        <f>G68+G79</f>
        <v>178.99</v>
      </c>
      <c r="H67" s="93">
        <f t="shared" ref="H67:S67" si="16">H68+H79</f>
        <v>0</v>
      </c>
      <c r="I67" s="93">
        <f t="shared" si="16"/>
        <v>0</v>
      </c>
      <c r="J67" s="93">
        <f t="shared" si="16"/>
        <v>0</v>
      </c>
      <c r="K67" s="93">
        <f t="shared" si="16"/>
        <v>0</v>
      </c>
      <c r="L67" s="93">
        <f t="shared" si="16"/>
        <v>0</v>
      </c>
      <c r="M67" s="93">
        <f t="shared" si="16"/>
        <v>1.81</v>
      </c>
      <c r="N67" s="93">
        <f t="shared" si="16"/>
        <v>0</v>
      </c>
      <c r="O67" s="93">
        <f t="shared" si="16"/>
        <v>0</v>
      </c>
      <c r="P67" s="93">
        <f t="shared" si="16"/>
        <v>0</v>
      </c>
      <c r="Q67" s="93">
        <f t="shared" si="16"/>
        <v>0</v>
      </c>
      <c r="R67" s="93">
        <f t="shared" si="16"/>
        <v>0</v>
      </c>
      <c r="S67" s="93">
        <f t="shared" si="16"/>
        <v>0</v>
      </c>
    </row>
    <row r="68" ht="18" customHeight="1" spans="1:19">
      <c r="A68" s="94">
        <v>301</v>
      </c>
      <c r="B68" s="95" t="s">
        <v>253</v>
      </c>
      <c r="C68" s="96" t="s">
        <v>99</v>
      </c>
      <c r="D68" s="89">
        <f t="shared" si="1"/>
        <v>153.74</v>
      </c>
      <c r="E68" s="89">
        <f t="shared" si="2"/>
        <v>153.74</v>
      </c>
      <c r="F68" s="89">
        <f t="shared" si="3"/>
        <v>153.74</v>
      </c>
      <c r="G68" s="89">
        <f>SUM(G69:G78)</f>
        <v>153.71</v>
      </c>
      <c r="H68" s="89">
        <f t="shared" ref="H68:S68" si="17">SUM(H69:H78)</f>
        <v>0</v>
      </c>
      <c r="I68" s="89">
        <f t="shared" si="17"/>
        <v>0</v>
      </c>
      <c r="J68" s="89">
        <f t="shared" si="17"/>
        <v>0</v>
      </c>
      <c r="K68" s="89">
        <f t="shared" si="17"/>
        <v>0</v>
      </c>
      <c r="L68" s="89">
        <f t="shared" si="17"/>
        <v>0</v>
      </c>
      <c r="M68" s="89">
        <f t="shared" si="17"/>
        <v>0.03</v>
      </c>
      <c r="N68" s="89">
        <f t="shared" si="17"/>
        <v>0</v>
      </c>
      <c r="O68" s="89">
        <f t="shared" si="17"/>
        <v>0</v>
      </c>
      <c r="P68" s="89">
        <f t="shared" si="17"/>
        <v>0</v>
      </c>
      <c r="Q68" s="89">
        <f t="shared" si="17"/>
        <v>0</v>
      </c>
      <c r="R68" s="89">
        <f t="shared" si="17"/>
        <v>0</v>
      </c>
      <c r="S68" s="89">
        <f t="shared" si="17"/>
        <v>0</v>
      </c>
    </row>
    <row r="69" ht="18" customHeight="1" spans="1:19">
      <c r="A69" s="97"/>
      <c r="B69" s="95" t="s">
        <v>254</v>
      </c>
      <c r="C69" s="98" t="s">
        <v>255</v>
      </c>
      <c r="D69" s="89">
        <f t="shared" si="1"/>
        <v>28.52</v>
      </c>
      <c r="E69" s="89">
        <f t="shared" si="2"/>
        <v>28.52</v>
      </c>
      <c r="F69" s="89">
        <f t="shared" si="3"/>
        <v>28.52</v>
      </c>
      <c r="G69" s="89">
        <v>28.52</v>
      </c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</row>
    <row r="70" ht="18" customHeight="1" spans="1:19">
      <c r="A70" s="97"/>
      <c r="B70" s="95" t="s">
        <v>256</v>
      </c>
      <c r="C70" s="98" t="s">
        <v>257</v>
      </c>
      <c r="D70" s="89">
        <f t="shared" si="1"/>
        <v>32.97</v>
      </c>
      <c r="E70" s="89">
        <f t="shared" si="2"/>
        <v>32.97</v>
      </c>
      <c r="F70" s="89">
        <f t="shared" si="3"/>
        <v>32.97</v>
      </c>
      <c r="G70" s="89">
        <v>32.97</v>
      </c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</row>
    <row r="71" ht="18" customHeight="1" spans="1:19">
      <c r="A71" s="97"/>
      <c r="B71" s="95" t="s">
        <v>258</v>
      </c>
      <c r="C71" s="98" t="s">
        <v>259</v>
      </c>
      <c r="D71" s="89">
        <f t="shared" si="1"/>
        <v>3.81</v>
      </c>
      <c r="E71" s="89">
        <f t="shared" si="2"/>
        <v>3.81</v>
      </c>
      <c r="F71" s="89">
        <f t="shared" si="3"/>
        <v>3.81</v>
      </c>
      <c r="G71" s="89">
        <v>3.81</v>
      </c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</row>
    <row r="72" ht="18" customHeight="1" spans="1:19">
      <c r="A72" s="97"/>
      <c r="B72" s="95" t="s">
        <v>260</v>
      </c>
      <c r="C72" s="98" t="s">
        <v>261</v>
      </c>
      <c r="D72" s="89">
        <f t="shared" si="1"/>
        <v>59.38</v>
      </c>
      <c r="E72" s="89">
        <f t="shared" si="2"/>
        <v>59.38</v>
      </c>
      <c r="F72" s="89">
        <f t="shared" si="3"/>
        <v>59.38</v>
      </c>
      <c r="G72" s="89">
        <v>59.38</v>
      </c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</row>
    <row r="73" ht="18" customHeight="1" spans="1:19">
      <c r="A73" s="97"/>
      <c r="B73" s="95" t="s">
        <v>262</v>
      </c>
      <c r="C73" s="98" t="s">
        <v>263</v>
      </c>
      <c r="D73" s="89">
        <f t="shared" si="1"/>
        <v>12.29</v>
      </c>
      <c r="E73" s="89">
        <f t="shared" si="2"/>
        <v>12.29</v>
      </c>
      <c r="F73" s="89">
        <f t="shared" si="3"/>
        <v>12.29</v>
      </c>
      <c r="G73" s="89">
        <v>12.29</v>
      </c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</row>
    <row r="74" ht="18" customHeight="1" spans="1:19">
      <c r="A74" s="97"/>
      <c r="B74" s="95" t="s">
        <v>264</v>
      </c>
      <c r="C74" s="98" t="s">
        <v>265</v>
      </c>
      <c r="D74" s="89">
        <f t="shared" ref="D74:D134" si="18">E74+P74</f>
        <v>4.92</v>
      </c>
      <c r="E74" s="89">
        <f t="shared" ref="E74:E134" si="19">F74+N74+O74</f>
        <v>4.92</v>
      </c>
      <c r="F74" s="89">
        <f t="shared" ref="F74:F134" si="20">SUM(G74:M74)</f>
        <v>4.92</v>
      </c>
      <c r="G74" s="89">
        <v>4.92</v>
      </c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</row>
    <row r="75" ht="18" customHeight="1" spans="1:19">
      <c r="A75" s="97"/>
      <c r="B75" s="95" t="s">
        <v>266</v>
      </c>
      <c r="C75" s="98" t="s">
        <v>267</v>
      </c>
      <c r="D75" s="89">
        <f t="shared" si="18"/>
        <v>2.73</v>
      </c>
      <c r="E75" s="89">
        <f t="shared" si="19"/>
        <v>2.73</v>
      </c>
      <c r="F75" s="89">
        <f t="shared" si="20"/>
        <v>2.73</v>
      </c>
      <c r="G75" s="89">
        <v>2.72</v>
      </c>
      <c r="H75" s="89"/>
      <c r="I75" s="89"/>
      <c r="J75" s="89"/>
      <c r="K75" s="89"/>
      <c r="L75" s="89"/>
      <c r="M75" s="89">
        <v>0.01</v>
      </c>
      <c r="N75" s="89"/>
      <c r="O75" s="89"/>
      <c r="P75" s="89"/>
      <c r="Q75" s="89"/>
      <c r="R75" s="89"/>
      <c r="S75" s="89"/>
    </row>
    <row r="76" ht="18" customHeight="1" spans="1:19">
      <c r="A76" s="97"/>
      <c r="B76" s="95" t="s">
        <v>268</v>
      </c>
      <c r="C76" s="98" t="s">
        <v>269</v>
      </c>
      <c r="D76" s="89">
        <f t="shared" si="18"/>
        <v>1.38</v>
      </c>
      <c r="E76" s="89">
        <f t="shared" si="19"/>
        <v>1.38</v>
      </c>
      <c r="F76" s="89">
        <f t="shared" si="20"/>
        <v>1.38</v>
      </c>
      <c r="G76" s="89">
        <v>1.36</v>
      </c>
      <c r="H76" s="89"/>
      <c r="I76" s="89"/>
      <c r="J76" s="89"/>
      <c r="K76" s="89"/>
      <c r="L76" s="89"/>
      <c r="M76" s="89">
        <v>0.02</v>
      </c>
      <c r="N76" s="89"/>
      <c r="O76" s="89"/>
      <c r="P76" s="89"/>
      <c r="Q76" s="89"/>
      <c r="R76" s="89"/>
      <c r="S76" s="89"/>
    </row>
    <row r="77" ht="18" customHeight="1" spans="1:19">
      <c r="A77" s="97"/>
      <c r="B77" s="95" t="s">
        <v>270</v>
      </c>
      <c r="C77" s="98" t="s">
        <v>271</v>
      </c>
      <c r="D77" s="89">
        <f t="shared" si="18"/>
        <v>0.37</v>
      </c>
      <c r="E77" s="89">
        <f t="shared" si="19"/>
        <v>0.37</v>
      </c>
      <c r="F77" s="89">
        <f t="shared" si="20"/>
        <v>0.37</v>
      </c>
      <c r="G77" s="89">
        <v>0.37</v>
      </c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</row>
    <row r="78" ht="18" customHeight="1" spans="1:19">
      <c r="A78" s="97"/>
      <c r="B78" s="95" t="s">
        <v>272</v>
      </c>
      <c r="C78" s="98" t="s">
        <v>273</v>
      </c>
      <c r="D78" s="89">
        <f t="shared" si="18"/>
        <v>7.37</v>
      </c>
      <c r="E78" s="89">
        <f t="shared" si="19"/>
        <v>7.37</v>
      </c>
      <c r="F78" s="89">
        <f t="shared" si="20"/>
        <v>7.37</v>
      </c>
      <c r="G78" s="89">
        <v>7.37</v>
      </c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</row>
    <row r="79" ht="18" customHeight="1" spans="1:19">
      <c r="A79" s="94">
        <v>302</v>
      </c>
      <c r="B79" s="95"/>
      <c r="C79" s="96" t="s">
        <v>100</v>
      </c>
      <c r="D79" s="89">
        <f t="shared" si="18"/>
        <v>27.06</v>
      </c>
      <c r="E79" s="89">
        <f t="shared" si="19"/>
        <v>27.06</v>
      </c>
      <c r="F79" s="89">
        <f t="shared" si="20"/>
        <v>27.06</v>
      </c>
      <c r="G79" s="89">
        <f>SUM(G80:G84)</f>
        <v>25.28</v>
      </c>
      <c r="H79" s="89">
        <f t="shared" ref="H79:S79" si="21">SUM(H80:H84)</f>
        <v>0</v>
      </c>
      <c r="I79" s="89">
        <f t="shared" si="21"/>
        <v>0</v>
      </c>
      <c r="J79" s="89">
        <f t="shared" si="21"/>
        <v>0</v>
      </c>
      <c r="K79" s="89">
        <f t="shared" si="21"/>
        <v>0</v>
      </c>
      <c r="L79" s="89">
        <f t="shared" si="21"/>
        <v>0</v>
      </c>
      <c r="M79" s="89">
        <f t="shared" si="21"/>
        <v>1.78</v>
      </c>
      <c r="N79" s="89">
        <f t="shared" si="21"/>
        <v>0</v>
      </c>
      <c r="O79" s="89">
        <f t="shared" si="21"/>
        <v>0</v>
      </c>
      <c r="P79" s="89">
        <f t="shared" si="21"/>
        <v>0</v>
      </c>
      <c r="Q79" s="89">
        <f t="shared" si="21"/>
        <v>0</v>
      </c>
      <c r="R79" s="89">
        <f t="shared" si="21"/>
        <v>0</v>
      </c>
      <c r="S79" s="89">
        <f t="shared" si="21"/>
        <v>0</v>
      </c>
    </row>
    <row r="80" ht="18" customHeight="1" spans="1:19">
      <c r="A80" s="97"/>
      <c r="B80" s="95" t="s">
        <v>254</v>
      </c>
      <c r="C80" s="98" t="s">
        <v>274</v>
      </c>
      <c r="D80" s="89">
        <f t="shared" si="18"/>
        <v>3.48</v>
      </c>
      <c r="E80" s="89">
        <f t="shared" si="19"/>
        <v>3.48</v>
      </c>
      <c r="F80" s="89">
        <f t="shared" si="20"/>
        <v>3.48</v>
      </c>
      <c r="G80" s="89">
        <v>1.7</v>
      </c>
      <c r="H80" s="89"/>
      <c r="I80" s="89"/>
      <c r="J80" s="89"/>
      <c r="K80" s="89"/>
      <c r="L80" s="89"/>
      <c r="M80" s="89">
        <v>1.78</v>
      </c>
      <c r="N80" s="89"/>
      <c r="O80" s="89"/>
      <c r="P80" s="89"/>
      <c r="Q80" s="89"/>
      <c r="R80" s="89"/>
      <c r="S80" s="89"/>
    </row>
    <row r="81" ht="18" customHeight="1" spans="1:19">
      <c r="A81" s="97"/>
      <c r="B81" s="95" t="s">
        <v>275</v>
      </c>
      <c r="C81" s="98" t="s">
        <v>276</v>
      </c>
      <c r="D81" s="89">
        <f t="shared" si="18"/>
        <v>0.18</v>
      </c>
      <c r="E81" s="89">
        <f t="shared" si="19"/>
        <v>0.18</v>
      </c>
      <c r="F81" s="89">
        <f t="shared" si="20"/>
        <v>0.18</v>
      </c>
      <c r="G81" s="89">
        <v>0.18</v>
      </c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</row>
    <row r="82" ht="18" customHeight="1" spans="1:19">
      <c r="A82" s="97"/>
      <c r="B82" s="95" t="s">
        <v>260</v>
      </c>
      <c r="C82" s="98" t="s">
        <v>277</v>
      </c>
      <c r="D82" s="89">
        <f t="shared" si="18"/>
        <v>0.24</v>
      </c>
      <c r="E82" s="89">
        <f t="shared" si="19"/>
        <v>0.24</v>
      </c>
      <c r="F82" s="89">
        <f t="shared" si="20"/>
        <v>0.24</v>
      </c>
      <c r="G82" s="89">
        <v>0.24</v>
      </c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</row>
    <row r="83" ht="18" customHeight="1" spans="1:19">
      <c r="A83" s="97"/>
      <c r="B83" s="95" t="s">
        <v>281</v>
      </c>
      <c r="C83" s="98" t="s">
        <v>282</v>
      </c>
      <c r="D83" s="89">
        <f t="shared" si="18"/>
        <v>1.02</v>
      </c>
      <c r="E83" s="89">
        <f t="shared" si="19"/>
        <v>1.02</v>
      </c>
      <c r="F83" s="89">
        <f t="shared" si="20"/>
        <v>1.02</v>
      </c>
      <c r="G83" s="89">
        <v>1.02</v>
      </c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</row>
    <row r="84" ht="18" customHeight="1" spans="1:19">
      <c r="A84" s="97"/>
      <c r="B84" s="95" t="s">
        <v>283</v>
      </c>
      <c r="C84" s="98" t="s">
        <v>284</v>
      </c>
      <c r="D84" s="89">
        <f t="shared" si="18"/>
        <v>22.14</v>
      </c>
      <c r="E84" s="89">
        <f t="shared" si="19"/>
        <v>22.14</v>
      </c>
      <c r="F84" s="89">
        <f t="shared" si="20"/>
        <v>22.14</v>
      </c>
      <c r="G84" s="89">
        <v>22.14</v>
      </c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</row>
    <row r="85" ht="20.1" customHeight="1" spans="1:19">
      <c r="A85" s="90" t="s">
        <v>302</v>
      </c>
      <c r="B85" s="91"/>
      <c r="C85" s="92"/>
      <c r="D85" s="93">
        <f t="shared" si="18"/>
        <v>981.81</v>
      </c>
      <c r="E85" s="93">
        <f t="shared" si="19"/>
        <v>981.81</v>
      </c>
      <c r="F85" s="93">
        <f t="shared" si="20"/>
        <v>981.81</v>
      </c>
      <c r="G85" s="93">
        <f>G86+G97+G105</f>
        <v>830.64</v>
      </c>
      <c r="H85" s="93">
        <f t="shared" ref="H85:S85" si="22">H86+H97+H105</f>
        <v>0</v>
      </c>
      <c r="I85" s="93">
        <f t="shared" si="22"/>
        <v>0</v>
      </c>
      <c r="J85" s="93">
        <f t="shared" si="22"/>
        <v>4.5</v>
      </c>
      <c r="K85" s="93">
        <f t="shared" si="22"/>
        <v>0</v>
      </c>
      <c r="L85" s="93">
        <f t="shared" si="22"/>
        <v>0</v>
      </c>
      <c r="M85" s="93">
        <f t="shared" si="22"/>
        <v>146.67</v>
      </c>
      <c r="N85" s="93">
        <f t="shared" si="22"/>
        <v>0</v>
      </c>
      <c r="O85" s="93">
        <f t="shared" si="22"/>
        <v>0</v>
      </c>
      <c r="P85" s="93">
        <f t="shared" si="22"/>
        <v>0</v>
      </c>
      <c r="Q85" s="93">
        <f t="shared" si="22"/>
        <v>0</v>
      </c>
      <c r="R85" s="93">
        <f t="shared" si="22"/>
        <v>0</v>
      </c>
      <c r="S85" s="93">
        <f t="shared" si="22"/>
        <v>0</v>
      </c>
    </row>
    <row r="86" ht="18" customHeight="1" spans="1:19">
      <c r="A86" s="94">
        <v>301</v>
      </c>
      <c r="B86" s="95" t="s">
        <v>253</v>
      </c>
      <c r="C86" s="96" t="s">
        <v>99</v>
      </c>
      <c r="D86" s="89">
        <f t="shared" si="18"/>
        <v>489.6</v>
      </c>
      <c r="E86" s="89">
        <f t="shared" si="19"/>
        <v>489.6</v>
      </c>
      <c r="F86" s="89">
        <f t="shared" si="20"/>
        <v>489.6</v>
      </c>
      <c r="G86" s="89">
        <f>SUM(G87:G96)</f>
        <v>489.45</v>
      </c>
      <c r="H86" s="89">
        <f t="shared" ref="H86:S86" si="23">SUM(H87:H96)</f>
        <v>0</v>
      </c>
      <c r="I86" s="89">
        <f t="shared" si="23"/>
        <v>0</v>
      </c>
      <c r="J86" s="89">
        <f t="shared" si="23"/>
        <v>0</v>
      </c>
      <c r="K86" s="89">
        <f t="shared" si="23"/>
        <v>0</v>
      </c>
      <c r="L86" s="89">
        <f t="shared" si="23"/>
        <v>0</v>
      </c>
      <c r="M86" s="89">
        <f t="shared" si="23"/>
        <v>0.15</v>
      </c>
      <c r="N86" s="89">
        <f t="shared" si="23"/>
        <v>0</v>
      </c>
      <c r="O86" s="89">
        <f t="shared" si="23"/>
        <v>0</v>
      </c>
      <c r="P86" s="89">
        <f t="shared" si="23"/>
        <v>0</v>
      </c>
      <c r="Q86" s="89">
        <f t="shared" si="23"/>
        <v>0</v>
      </c>
      <c r="R86" s="89">
        <f t="shared" si="23"/>
        <v>0</v>
      </c>
      <c r="S86" s="89">
        <f t="shared" si="23"/>
        <v>0</v>
      </c>
    </row>
    <row r="87" ht="18" customHeight="1" spans="1:19">
      <c r="A87" s="97"/>
      <c r="B87" s="95" t="s">
        <v>254</v>
      </c>
      <c r="C87" s="98" t="s">
        <v>255</v>
      </c>
      <c r="D87" s="89">
        <f t="shared" si="18"/>
        <v>90.32</v>
      </c>
      <c r="E87" s="89">
        <f t="shared" si="19"/>
        <v>90.32</v>
      </c>
      <c r="F87" s="89">
        <f t="shared" si="20"/>
        <v>90.32</v>
      </c>
      <c r="G87" s="89">
        <v>90.32</v>
      </c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</row>
    <row r="88" ht="18" customHeight="1" spans="1:19">
      <c r="A88" s="97"/>
      <c r="B88" s="95" t="s">
        <v>256</v>
      </c>
      <c r="C88" s="98" t="s">
        <v>257</v>
      </c>
      <c r="D88" s="89">
        <f t="shared" si="18"/>
        <v>104.1</v>
      </c>
      <c r="E88" s="89">
        <f t="shared" si="19"/>
        <v>104.1</v>
      </c>
      <c r="F88" s="89">
        <f t="shared" si="20"/>
        <v>104.1</v>
      </c>
      <c r="G88" s="89">
        <v>104.1</v>
      </c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</row>
    <row r="89" ht="18" customHeight="1" spans="1:19">
      <c r="A89" s="97"/>
      <c r="B89" s="95" t="s">
        <v>258</v>
      </c>
      <c r="C89" s="98" t="s">
        <v>259</v>
      </c>
      <c r="D89" s="89">
        <f t="shared" si="18"/>
        <v>12.09</v>
      </c>
      <c r="E89" s="89">
        <f t="shared" si="19"/>
        <v>12.09</v>
      </c>
      <c r="F89" s="89">
        <f t="shared" si="20"/>
        <v>12.09</v>
      </c>
      <c r="G89" s="89">
        <v>12.09</v>
      </c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</row>
    <row r="90" ht="18" customHeight="1" spans="1:19">
      <c r="A90" s="97"/>
      <c r="B90" s="95" t="s">
        <v>260</v>
      </c>
      <c r="C90" s="98" t="s">
        <v>261</v>
      </c>
      <c r="D90" s="89">
        <f t="shared" si="18"/>
        <v>189.92</v>
      </c>
      <c r="E90" s="89">
        <f t="shared" si="19"/>
        <v>189.92</v>
      </c>
      <c r="F90" s="89">
        <f t="shared" si="20"/>
        <v>189.92</v>
      </c>
      <c r="G90" s="89">
        <v>189.92</v>
      </c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</row>
    <row r="91" ht="18" customHeight="1" spans="1:19">
      <c r="A91" s="97"/>
      <c r="B91" s="95" t="s">
        <v>262</v>
      </c>
      <c r="C91" s="98" t="s">
        <v>263</v>
      </c>
      <c r="D91" s="89">
        <f t="shared" si="18"/>
        <v>39.41</v>
      </c>
      <c r="E91" s="89">
        <f t="shared" si="19"/>
        <v>39.41</v>
      </c>
      <c r="F91" s="89">
        <f t="shared" si="20"/>
        <v>39.41</v>
      </c>
      <c r="G91" s="89">
        <v>39.41</v>
      </c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</row>
    <row r="92" ht="18" customHeight="1" spans="1:19">
      <c r="A92" s="97"/>
      <c r="B92" s="95" t="s">
        <v>264</v>
      </c>
      <c r="C92" s="98" t="s">
        <v>265</v>
      </c>
      <c r="D92" s="89">
        <f t="shared" si="18"/>
        <v>15.77</v>
      </c>
      <c r="E92" s="89">
        <f t="shared" si="19"/>
        <v>15.77</v>
      </c>
      <c r="F92" s="89">
        <f t="shared" si="20"/>
        <v>15.77</v>
      </c>
      <c r="G92" s="89">
        <v>15.77</v>
      </c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</row>
    <row r="93" ht="18" customHeight="1" spans="1:19">
      <c r="A93" s="97"/>
      <c r="B93" s="95" t="s">
        <v>266</v>
      </c>
      <c r="C93" s="98" t="s">
        <v>267</v>
      </c>
      <c r="D93" s="89">
        <f t="shared" si="18"/>
        <v>8.69</v>
      </c>
      <c r="E93" s="89">
        <f t="shared" si="19"/>
        <v>8.69</v>
      </c>
      <c r="F93" s="89">
        <f t="shared" si="20"/>
        <v>8.69</v>
      </c>
      <c r="G93" s="89">
        <v>8.67</v>
      </c>
      <c r="H93" s="89"/>
      <c r="I93" s="89"/>
      <c r="J93" s="89"/>
      <c r="K93" s="89"/>
      <c r="L93" s="89"/>
      <c r="M93" s="89">
        <v>0.02</v>
      </c>
      <c r="N93" s="89"/>
      <c r="O93" s="89"/>
      <c r="P93" s="89"/>
      <c r="Q93" s="89"/>
      <c r="R93" s="89"/>
      <c r="S93" s="89"/>
    </row>
    <row r="94" ht="18" customHeight="1" spans="1:19">
      <c r="A94" s="97"/>
      <c r="B94" s="95" t="s">
        <v>268</v>
      </c>
      <c r="C94" s="98" t="s">
        <v>269</v>
      </c>
      <c r="D94" s="89">
        <f t="shared" si="18"/>
        <v>4.47</v>
      </c>
      <c r="E94" s="89">
        <f t="shared" si="19"/>
        <v>4.47</v>
      </c>
      <c r="F94" s="89">
        <f t="shared" si="20"/>
        <v>4.47</v>
      </c>
      <c r="G94" s="89">
        <v>4.34</v>
      </c>
      <c r="H94" s="89"/>
      <c r="I94" s="89"/>
      <c r="J94" s="89"/>
      <c r="K94" s="89"/>
      <c r="L94" s="89"/>
      <c r="M94" s="89">
        <v>0.13</v>
      </c>
      <c r="N94" s="89"/>
      <c r="O94" s="89"/>
      <c r="P94" s="89"/>
      <c r="Q94" s="89"/>
      <c r="R94" s="89"/>
      <c r="S94" s="89"/>
    </row>
    <row r="95" ht="18" customHeight="1" spans="1:19">
      <c r="A95" s="97"/>
      <c r="B95" s="95" t="s">
        <v>270</v>
      </c>
      <c r="C95" s="98" t="s">
        <v>271</v>
      </c>
      <c r="D95" s="89">
        <f t="shared" si="18"/>
        <v>1.18</v>
      </c>
      <c r="E95" s="89">
        <f t="shared" si="19"/>
        <v>1.18</v>
      </c>
      <c r="F95" s="89">
        <f t="shared" si="20"/>
        <v>1.18</v>
      </c>
      <c r="G95" s="89">
        <v>1.18</v>
      </c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</row>
    <row r="96" ht="18" customHeight="1" spans="1:19">
      <c r="A96" s="97"/>
      <c r="B96" s="95" t="s">
        <v>272</v>
      </c>
      <c r="C96" s="98" t="s">
        <v>273</v>
      </c>
      <c r="D96" s="89">
        <f t="shared" si="18"/>
        <v>23.65</v>
      </c>
      <c r="E96" s="89">
        <f t="shared" si="19"/>
        <v>23.65</v>
      </c>
      <c r="F96" s="89">
        <f t="shared" si="20"/>
        <v>23.65</v>
      </c>
      <c r="G96" s="89">
        <v>23.65</v>
      </c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</row>
    <row r="97" ht="18" customHeight="1" spans="1:19">
      <c r="A97" s="94">
        <v>302</v>
      </c>
      <c r="B97" s="95"/>
      <c r="C97" s="96" t="s">
        <v>100</v>
      </c>
      <c r="D97" s="89">
        <f t="shared" si="18"/>
        <v>490.35</v>
      </c>
      <c r="E97" s="89">
        <f t="shared" si="19"/>
        <v>490.35</v>
      </c>
      <c r="F97" s="89">
        <f t="shared" si="20"/>
        <v>490.35</v>
      </c>
      <c r="G97" s="89">
        <f>SUM(G98:G104)</f>
        <v>339.33</v>
      </c>
      <c r="H97" s="89">
        <f t="shared" ref="H97:S97" si="24">SUM(H98:H104)</f>
        <v>0</v>
      </c>
      <c r="I97" s="89">
        <f t="shared" si="24"/>
        <v>0</v>
      </c>
      <c r="J97" s="89">
        <f t="shared" si="24"/>
        <v>4.5</v>
      </c>
      <c r="K97" s="89">
        <f t="shared" si="24"/>
        <v>0</v>
      </c>
      <c r="L97" s="89">
        <f t="shared" si="24"/>
        <v>0</v>
      </c>
      <c r="M97" s="89">
        <f t="shared" si="24"/>
        <v>146.52</v>
      </c>
      <c r="N97" s="89">
        <f t="shared" si="24"/>
        <v>0</v>
      </c>
      <c r="O97" s="89">
        <f t="shared" si="24"/>
        <v>0</v>
      </c>
      <c r="P97" s="89">
        <f t="shared" si="24"/>
        <v>0</v>
      </c>
      <c r="Q97" s="89">
        <f t="shared" si="24"/>
        <v>0</v>
      </c>
      <c r="R97" s="89">
        <f t="shared" si="24"/>
        <v>0</v>
      </c>
      <c r="S97" s="89">
        <f t="shared" si="24"/>
        <v>0</v>
      </c>
    </row>
    <row r="98" ht="18" customHeight="1" spans="1:19">
      <c r="A98" s="97"/>
      <c r="B98" s="95" t="s">
        <v>254</v>
      </c>
      <c r="C98" s="98" t="s">
        <v>274</v>
      </c>
      <c r="D98" s="89">
        <f t="shared" si="18"/>
        <v>96.93</v>
      </c>
      <c r="E98" s="89">
        <f t="shared" si="19"/>
        <v>96.93</v>
      </c>
      <c r="F98" s="89">
        <f t="shared" si="20"/>
        <v>96.93</v>
      </c>
      <c r="G98" s="89">
        <v>3.4</v>
      </c>
      <c r="H98" s="89"/>
      <c r="I98" s="89"/>
      <c r="J98" s="89">
        <v>4.5</v>
      </c>
      <c r="K98" s="89"/>
      <c r="L98" s="89"/>
      <c r="M98" s="89">
        <v>89.03</v>
      </c>
      <c r="N98" s="89"/>
      <c r="O98" s="89"/>
      <c r="P98" s="89"/>
      <c r="Q98" s="89"/>
      <c r="R98" s="89"/>
      <c r="S98" s="89"/>
    </row>
    <row r="99" ht="18" customHeight="1" spans="1:19">
      <c r="A99" s="97"/>
      <c r="B99" s="95" t="s">
        <v>256</v>
      </c>
      <c r="C99" s="98" t="s">
        <v>296</v>
      </c>
      <c r="D99" s="89">
        <f t="shared" si="18"/>
        <v>0.5</v>
      </c>
      <c r="E99" s="89">
        <f t="shared" si="19"/>
        <v>0.5</v>
      </c>
      <c r="F99" s="89">
        <f t="shared" si="20"/>
        <v>0.5</v>
      </c>
      <c r="G99" s="89">
        <v>0.5</v>
      </c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</row>
    <row r="100" ht="18" customHeight="1" spans="1:19">
      <c r="A100" s="97"/>
      <c r="B100" s="95" t="s">
        <v>290</v>
      </c>
      <c r="C100" s="98" t="s">
        <v>297</v>
      </c>
      <c r="D100" s="89">
        <f t="shared" si="18"/>
        <v>0.21</v>
      </c>
      <c r="E100" s="89">
        <f t="shared" si="19"/>
        <v>0.21</v>
      </c>
      <c r="F100" s="89">
        <f t="shared" si="20"/>
        <v>0.21</v>
      </c>
      <c r="G100" s="89">
        <v>0.21</v>
      </c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</row>
    <row r="101" ht="18" customHeight="1" spans="1:19">
      <c r="A101" s="97"/>
      <c r="B101" s="95" t="s">
        <v>275</v>
      </c>
      <c r="C101" s="98" t="s">
        <v>276</v>
      </c>
      <c r="D101" s="89">
        <f t="shared" si="18"/>
        <v>3.71</v>
      </c>
      <c r="E101" s="89">
        <f t="shared" si="19"/>
        <v>3.71</v>
      </c>
      <c r="F101" s="89">
        <f t="shared" si="20"/>
        <v>3.71</v>
      </c>
      <c r="G101" s="89">
        <v>3.71</v>
      </c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</row>
    <row r="102" ht="18" customHeight="1" spans="1:19">
      <c r="A102" s="97"/>
      <c r="B102" s="95" t="s">
        <v>272</v>
      </c>
      <c r="C102" s="98" t="s">
        <v>298</v>
      </c>
      <c r="D102" s="89">
        <f t="shared" si="18"/>
        <v>2.71</v>
      </c>
      <c r="E102" s="89">
        <f t="shared" si="19"/>
        <v>2.71</v>
      </c>
      <c r="F102" s="89">
        <f t="shared" si="20"/>
        <v>2.71</v>
      </c>
      <c r="G102" s="89">
        <v>2.71</v>
      </c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</row>
    <row r="103" ht="18" customHeight="1" spans="1:19">
      <c r="A103" s="97"/>
      <c r="B103" s="95" t="s">
        <v>281</v>
      </c>
      <c r="C103" s="98" t="s">
        <v>282</v>
      </c>
      <c r="D103" s="89">
        <f t="shared" si="18"/>
        <v>3.22</v>
      </c>
      <c r="E103" s="89">
        <f t="shared" si="19"/>
        <v>3.22</v>
      </c>
      <c r="F103" s="89">
        <f t="shared" si="20"/>
        <v>3.22</v>
      </c>
      <c r="G103" s="89">
        <v>3.22</v>
      </c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</row>
    <row r="104" ht="18" customHeight="1" spans="1:19">
      <c r="A104" s="97"/>
      <c r="B104" s="95" t="s">
        <v>283</v>
      </c>
      <c r="C104" s="98" t="s">
        <v>284</v>
      </c>
      <c r="D104" s="89">
        <f t="shared" si="18"/>
        <v>383.07</v>
      </c>
      <c r="E104" s="89">
        <f t="shared" si="19"/>
        <v>383.07</v>
      </c>
      <c r="F104" s="89">
        <f t="shared" si="20"/>
        <v>383.07</v>
      </c>
      <c r="G104" s="89">
        <v>325.58</v>
      </c>
      <c r="H104" s="89"/>
      <c r="I104" s="89"/>
      <c r="J104" s="89"/>
      <c r="K104" s="89"/>
      <c r="L104" s="89"/>
      <c r="M104" s="89">
        <v>57.49</v>
      </c>
      <c r="N104" s="89"/>
      <c r="O104" s="89"/>
      <c r="P104" s="89"/>
      <c r="Q104" s="89"/>
      <c r="R104" s="89"/>
      <c r="S104" s="89"/>
    </row>
    <row r="105" ht="18" customHeight="1" spans="1:19">
      <c r="A105" s="94">
        <v>303</v>
      </c>
      <c r="B105" s="95"/>
      <c r="C105" s="96" t="s">
        <v>101</v>
      </c>
      <c r="D105" s="89">
        <f t="shared" si="18"/>
        <v>1.86</v>
      </c>
      <c r="E105" s="89">
        <f t="shared" si="19"/>
        <v>1.86</v>
      </c>
      <c r="F105" s="89">
        <f t="shared" si="20"/>
        <v>1.86</v>
      </c>
      <c r="G105" s="89">
        <f>G106</f>
        <v>1.86</v>
      </c>
      <c r="H105" s="89">
        <f t="shared" ref="H105:S105" si="25">H106</f>
        <v>0</v>
      </c>
      <c r="I105" s="89">
        <f t="shared" si="25"/>
        <v>0</v>
      </c>
      <c r="J105" s="89">
        <f t="shared" si="25"/>
        <v>0</v>
      </c>
      <c r="K105" s="89">
        <f t="shared" si="25"/>
        <v>0</v>
      </c>
      <c r="L105" s="89">
        <f t="shared" si="25"/>
        <v>0</v>
      </c>
      <c r="M105" s="89">
        <f t="shared" si="25"/>
        <v>0</v>
      </c>
      <c r="N105" s="89">
        <f t="shared" si="25"/>
        <v>0</v>
      </c>
      <c r="O105" s="89">
        <f t="shared" si="25"/>
        <v>0</v>
      </c>
      <c r="P105" s="89">
        <f t="shared" si="25"/>
        <v>0</v>
      </c>
      <c r="Q105" s="89">
        <f t="shared" si="25"/>
        <v>0</v>
      </c>
      <c r="R105" s="89">
        <f t="shared" si="25"/>
        <v>0</v>
      </c>
      <c r="S105" s="89">
        <f t="shared" si="25"/>
        <v>0</v>
      </c>
    </row>
    <row r="106" ht="18" customHeight="1" spans="1:19">
      <c r="A106" s="97"/>
      <c r="B106" s="95" t="s">
        <v>290</v>
      </c>
      <c r="C106" s="98" t="s">
        <v>291</v>
      </c>
      <c r="D106" s="89">
        <f t="shared" si="18"/>
        <v>1.86</v>
      </c>
      <c r="E106" s="89">
        <f t="shared" si="19"/>
        <v>1.86</v>
      </c>
      <c r="F106" s="89">
        <f t="shared" si="20"/>
        <v>1.86</v>
      </c>
      <c r="G106" s="89">
        <v>1.86</v>
      </c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</row>
    <row r="107" ht="20.1" customHeight="1" spans="1:19">
      <c r="A107" s="90" t="s">
        <v>303</v>
      </c>
      <c r="B107" s="91"/>
      <c r="C107" s="92"/>
      <c r="D107" s="93">
        <f t="shared" si="18"/>
        <v>1178.73</v>
      </c>
      <c r="E107" s="93">
        <f t="shared" si="19"/>
        <v>1178.73</v>
      </c>
      <c r="F107" s="93">
        <f t="shared" si="20"/>
        <v>1178.73</v>
      </c>
      <c r="G107" s="93">
        <f>G108+G119+G130</f>
        <v>1162.97</v>
      </c>
      <c r="H107" s="93">
        <f t="shared" ref="H107:S107" si="26">H108+H119+H130</f>
        <v>0</v>
      </c>
      <c r="I107" s="93">
        <f t="shared" si="26"/>
        <v>0</v>
      </c>
      <c r="J107" s="93">
        <f t="shared" si="26"/>
        <v>0</v>
      </c>
      <c r="K107" s="93">
        <f t="shared" si="26"/>
        <v>0</v>
      </c>
      <c r="L107" s="93">
        <f t="shared" si="26"/>
        <v>1.8</v>
      </c>
      <c r="M107" s="93">
        <f t="shared" si="26"/>
        <v>13.96</v>
      </c>
      <c r="N107" s="93">
        <f t="shared" si="26"/>
        <v>0</v>
      </c>
      <c r="O107" s="93">
        <f t="shared" si="26"/>
        <v>0</v>
      </c>
      <c r="P107" s="93">
        <f t="shared" si="26"/>
        <v>0</v>
      </c>
      <c r="Q107" s="93">
        <f t="shared" si="26"/>
        <v>0</v>
      </c>
      <c r="R107" s="93">
        <f t="shared" si="26"/>
        <v>0</v>
      </c>
      <c r="S107" s="93">
        <f t="shared" si="26"/>
        <v>0</v>
      </c>
    </row>
    <row r="108" ht="18" customHeight="1" spans="1:19">
      <c r="A108" s="94">
        <v>301</v>
      </c>
      <c r="B108" s="95" t="s">
        <v>253</v>
      </c>
      <c r="C108" s="96" t="s">
        <v>99</v>
      </c>
      <c r="D108" s="89">
        <f t="shared" si="18"/>
        <v>768.4</v>
      </c>
      <c r="E108" s="89">
        <f t="shared" si="19"/>
        <v>768.4</v>
      </c>
      <c r="F108" s="89">
        <f t="shared" si="20"/>
        <v>768.4</v>
      </c>
      <c r="G108" s="89">
        <f>SUM(G109:G118)</f>
        <v>768.4</v>
      </c>
      <c r="H108" s="89">
        <f t="shared" ref="H108:S108" si="27">SUM(H109:H118)</f>
        <v>0</v>
      </c>
      <c r="I108" s="89">
        <f t="shared" si="27"/>
        <v>0</v>
      </c>
      <c r="J108" s="89">
        <f t="shared" si="27"/>
        <v>0</v>
      </c>
      <c r="K108" s="89">
        <f t="shared" si="27"/>
        <v>0</v>
      </c>
      <c r="L108" s="89">
        <f t="shared" si="27"/>
        <v>0</v>
      </c>
      <c r="M108" s="89">
        <f t="shared" si="27"/>
        <v>0</v>
      </c>
      <c r="N108" s="89">
        <f t="shared" si="27"/>
        <v>0</v>
      </c>
      <c r="O108" s="89">
        <f t="shared" si="27"/>
        <v>0</v>
      </c>
      <c r="P108" s="89">
        <f t="shared" si="27"/>
        <v>0</v>
      </c>
      <c r="Q108" s="89">
        <f t="shared" si="27"/>
        <v>0</v>
      </c>
      <c r="R108" s="89">
        <f t="shared" si="27"/>
        <v>0</v>
      </c>
      <c r="S108" s="89">
        <f t="shared" si="27"/>
        <v>0</v>
      </c>
    </row>
    <row r="109" ht="18" customHeight="1" spans="1:19">
      <c r="A109" s="97"/>
      <c r="B109" s="95" t="s">
        <v>254</v>
      </c>
      <c r="C109" s="98" t="s">
        <v>255</v>
      </c>
      <c r="D109" s="89">
        <f t="shared" si="18"/>
        <v>156.6</v>
      </c>
      <c r="E109" s="89">
        <f t="shared" si="19"/>
        <v>156.6</v>
      </c>
      <c r="F109" s="89">
        <f t="shared" si="20"/>
        <v>156.6</v>
      </c>
      <c r="G109" s="89">
        <v>156.6</v>
      </c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</row>
    <row r="110" ht="18" customHeight="1" spans="1:19">
      <c r="A110" s="97"/>
      <c r="B110" s="95" t="s">
        <v>256</v>
      </c>
      <c r="C110" s="98" t="s">
        <v>257</v>
      </c>
      <c r="D110" s="89">
        <f t="shared" si="18"/>
        <v>154.43</v>
      </c>
      <c r="E110" s="89">
        <f t="shared" si="19"/>
        <v>154.43</v>
      </c>
      <c r="F110" s="89">
        <f t="shared" si="20"/>
        <v>154.43</v>
      </c>
      <c r="G110" s="89">
        <v>154.43</v>
      </c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</row>
    <row r="111" ht="18" customHeight="1" spans="1:19">
      <c r="A111" s="97"/>
      <c r="B111" s="95" t="s">
        <v>258</v>
      </c>
      <c r="C111" s="98" t="s">
        <v>259</v>
      </c>
      <c r="D111" s="89">
        <f t="shared" si="18"/>
        <v>21.44</v>
      </c>
      <c r="E111" s="89">
        <f t="shared" si="19"/>
        <v>21.44</v>
      </c>
      <c r="F111" s="89">
        <f t="shared" si="20"/>
        <v>21.44</v>
      </c>
      <c r="G111" s="89">
        <v>21.44</v>
      </c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</row>
    <row r="112" ht="18" customHeight="1" spans="1:19">
      <c r="A112" s="97"/>
      <c r="B112" s="95" t="s">
        <v>260</v>
      </c>
      <c r="C112" s="98" t="s">
        <v>261</v>
      </c>
      <c r="D112" s="89">
        <f t="shared" si="18"/>
        <v>282.35</v>
      </c>
      <c r="E112" s="89">
        <f t="shared" si="19"/>
        <v>282.35</v>
      </c>
      <c r="F112" s="89">
        <f t="shared" si="20"/>
        <v>282.35</v>
      </c>
      <c r="G112" s="89">
        <v>282.35</v>
      </c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</row>
    <row r="113" ht="18" customHeight="1" spans="1:19">
      <c r="A113" s="97"/>
      <c r="B113" s="95" t="s">
        <v>262</v>
      </c>
      <c r="C113" s="98" t="s">
        <v>263</v>
      </c>
      <c r="D113" s="89">
        <f t="shared" si="18"/>
        <v>63.65</v>
      </c>
      <c r="E113" s="89">
        <f t="shared" si="19"/>
        <v>63.65</v>
      </c>
      <c r="F113" s="89">
        <f t="shared" si="20"/>
        <v>63.65</v>
      </c>
      <c r="G113" s="89">
        <v>63.65</v>
      </c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</row>
    <row r="114" ht="18" customHeight="1" spans="1:19">
      <c r="A114" s="97"/>
      <c r="B114" s="95" t="s">
        <v>264</v>
      </c>
      <c r="C114" s="98" t="s">
        <v>265</v>
      </c>
      <c r="D114" s="89">
        <f t="shared" si="18"/>
        <v>25.46</v>
      </c>
      <c r="E114" s="89">
        <f t="shared" si="19"/>
        <v>25.46</v>
      </c>
      <c r="F114" s="89">
        <f t="shared" si="20"/>
        <v>25.46</v>
      </c>
      <c r="G114" s="89">
        <v>25.46</v>
      </c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</row>
    <row r="115" ht="18" customHeight="1" spans="1:19">
      <c r="A115" s="97"/>
      <c r="B115" s="95" t="s">
        <v>266</v>
      </c>
      <c r="C115" s="98" t="s">
        <v>267</v>
      </c>
      <c r="D115" s="89">
        <f t="shared" si="18"/>
        <v>15.05</v>
      </c>
      <c r="E115" s="89">
        <f t="shared" si="19"/>
        <v>15.05</v>
      </c>
      <c r="F115" s="89">
        <f t="shared" si="20"/>
        <v>15.05</v>
      </c>
      <c r="G115" s="89">
        <v>15.05</v>
      </c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</row>
    <row r="116" ht="18" customHeight="1" spans="1:19">
      <c r="A116" s="97"/>
      <c r="B116" s="95" t="s">
        <v>268</v>
      </c>
      <c r="C116" s="98" t="s">
        <v>269</v>
      </c>
      <c r="D116" s="89">
        <f t="shared" si="18"/>
        <v>9.32</v>
      </c>
      <c r="E116" s="89">
        <f t="shared" si="19"/>
        <v>9.32</v>
      </c>
      <c r="F116" s="89">
        <f t="shared" si="20"/>
        <v>9.32</v>
      </c>
      <c r="G116" s="89">
        <v>9.32</v>
      </c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</row>
    <row r="117" ht="18" customHeight="1" spans="1:19">
      <c r="A117" s="97"/>
      <c r="B117" s="95" t="s">
        <v>270</v>
      </c>
      <c r="C117" s="98" t="s">
        <v>271</v>
      </c>
      <c r="D117" s="89">
        <f t="shared" si="18"/>
        <v>1.91</v>
      </c>
      <c r="E117" s="89">
        <f t="shared" si="19"/>
        <v>1.91</v>
      </c>
      <c r="F117" s="89">
        <f t="shared" si="20"/>
        <v>1.91</v>
      </c>
      <c r="G117" s="89">
        <v>1.91</v>
      </c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</row>
    <row r="118" ht="18" customHeight="1" spans="1:19">
      <c r="A118" s="97"/>
      <c r="B118" s="95" t="s">
        <v>272</v>
      </c>
      <c r="C118" s="98" t="s">
        <v>273</v>
      </c>
      <c r="D118" s="89">
        <f t="shared" si="18"/>
        <v>38.19</v>
      </c>
      <c r="E118" s="89">
        <f t="shared" si="19"/>
        <v>38.19</v>
      </c>
      <c r="F118" s="89">
        <f t="shared" si="20"/>
        <v>38.19</v>
      </c>
      <c r="G118" s="89">
        <v>38.19</v>
      </c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9"/>
    </row>
    <row r="119" ht="18" customHeight="1" spans="1:19">
      <c r="A119" s="94">
        <v>302</v>
      </c>
      <c r="B119" s="95"/>
      <c r="C119" s="96" t="s">
        <v>100</v>
      </c>
      <c r="D119" s="89">
        <f t="shared" si="18"/>
        <v>84.8</v>
      </c>
      <c r="E119" s="89">
        <f t="shared" si="19"/>
        <v>84.8</v>
      </c>
      <c r="F119" s="89">
        <f t="shared" si="20"/>
        <v>84.8</v>
      </c>
      <c r="G119" s="89">
        <f>SUM(G120:G129)</f>
        <v>70.4</v>
      </c>
      <c r="H119" s="89">
        <f t="shared" ref="H119:S119" si="28">SUM(H120:H129)</f>
        <v>0</v>
      </c>
      <c r="I119" s="89">
        <f t="shared" si="28"/>
        <v>0</v>
      </c>
      <c r="J119" s="89">
        <f t="shared" si="28"/>
        <v>0</v>
      </c>
      <c r="K119" s="89">
        <f t="shared" si="28"/>
        <v>0</v>
      </c>
      <c r="L119" s="89">
        <f t="shared" si="28"/>
        <v>1.8</v>
      </c>
      <c r="M119" s="89">
        <f t="shared" si="28"/>
        <v>12.6</v>
      </c>
      <c r="N119" s="89">
        <f t="shared" si="28"/>
        <v>0</v>
      </c>
      <c r="O119" s="89">
        <f t="shared" si="28"/>
        <v>0</v>
      </c>
      <c r="P119" s="89">
        <f t="shared" si="28"/>
        <v>0</v>
      </c>
      <c r="Q119" s="89">
        <f t="shared" si="28"/>
        <v>0</v>
      </c>
      <c r="R119" s="89">
        <f t="shared" si="28"/>
        <v>0</v>
      </c>
      <c r="S119" s="89">
        <f t="shared" si="28"/>
        <v>0</v>
      </c>
    </row>
    <row r="120" ht="18" customHeight="1" spans="1:19">
      <c r="A120" s="97"/>
      <c r="B120" s="95" t="s">
        <v>254</v>
      </c>
      <c r="C120" s="98" t="s">
        <v>274</v>
      </c>
      <c r="D120" s="89">
        <f t="shared" si="18"/>
        <v>59.15</v>
      </c>
      <c r="E120" s="89">
        <f t="shared" si="19"/>
        <v>59.15</v>
      </c>
      <c r="F120" s="89">
        <f t="shared" si="20"/>
        <v>59.15</v>
      </c>
      <c r="G120" s="89">
        <v>44.75</v>
      </c>
      <c r="H120" s="89"/>
      <c r="I120" s="89"/>
      <c r="J120" s="89"/>
      <c r="K120" s="89"/>
      <c r="L120" s="89">
        <v>1.8</v>
      </c>
      <c r="M120" s="89">
        <v>12.6</v>
      </c>
      <c r="N120" s="89"/>
      <c r="O120" s="89"/>
      <c r="P120" s="89"/>
      <c r="Q120" s="89"/>
      <c r="R120" s="89"/>
      <c r="S120" s="89"/>
    </row>
    <row r="121" ht="18" customHeight="1" spans="1:19">
      <c r="A121" s="97"/>
      <c r="B121" s="95" t="s">
        <v>256</v>
      </c>
      <c r="C121" s="98" t="s">
        <v>296</v>
      </c>
      <c r="D121" s="89">
        <f t="shared" si="18"/>
        <v>2.06</v>
      </c>
      <c r="E121" s="89">
        <f t="shared" si="19"/>
        <v>2.06</v>
      </c>
      <c r="F121" s="89">
        <f t="shared" si="20"/>
        <v>2.06</v>
      </c>
      <c r="G121" s="89">
        <v>2.06</v>
      </c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</row>
    <row r="122" ht="18" customHeight="1" spans="1:19">
      <c r="A122" s="97"/>
      <c r="B122" s="95" t="s">
        <v>290</v>
      </c>
      <c r="C122" s="98" t="s">
        <v>297</v>
      </c>
      <c r="D122" s="89">
        <f t="shared" si="18"/>
        <v>0.54</v>
      </c>
      <c r="E122" s="89">
        <f t="shared" si="19"/>
        <v>0.54</v>
      </c>
      <c r="F122" s="89">
        <f t="shared" si="20"/>
        <v>0.54</v>
      </c>
      <c r="G122" s="89">
        <v>0.54</v>
      </c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</row>
    <row r="123" ht="18" customHeight="1" spans="1:19">
      <c r="A123" s="97"/>
      <c r="B123" s="95" t="s">
        <v>275</v>
      </c>
      <c r="C123" s="98" t="s">
        <v>276</v>
      </c>
      <c r="D123" s="89">
        <f t="shared" si="18"/>
        <v>1.97</v>
      </c>
      <c r="E123" s="89">
        <f t="shared" si="19"/>
        <v>1.97</v>
      </c>
      <c r="F123" s="89">
        <f t="shared" si="20"/>
        <v>1.97</v>
      </c>
      <c r="G123" s="89">
        <v>1.97</v>
      </c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</row>
    <row r="124" ht="18" customHeight="1" spans="1:19">
      <c r="A124" s="97"/>
      <c r="B124" s="95" t="s">
        <v>260</v>
      </c>
      <c r="C124" s="98" t="s">
        <v>277</v>
      </c>
      <c r="D124" s="89">
        <f t="shared" si="18"/>
        <v>0.47</v>
      </c>
      <c r="E124" s="89">
        <f t="shared" si="19"/>
        <v>0.47</v>
      </c>
      <c r="F124" s="89">
        <f t="shared" si="20"/>
        <v>0.47</v>
      </c>
      <c r="G124" s="89">
        <v>0.47</v>
      </c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</row>
    <row r="125" ht="18" customHeight="1" spans="1:19">
      <c r="A125" s="97"/>
      <c r="B125" s="95" t="s">
        <v>264</v>
      </c>
      <c r="C125" s="98" t="s">
        <v>278</v>
      </c>
      <c r="D125" s="89">
        <f t="shared" si="18"/>
        <v>0.46</v>
      </c>
      <c r="E125" s="89">
        <f t="shared" si="19"/>
        <v>0.46</v>
      </c>
      <c r="F125" s="89">
        <f t="shared" si="20"/>
        <v>0.46</v>
      </c>
      <c r="G125" s="89">
        <v>0.46</v>
      </c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</row>
    <row r="126" ht="18" customHeight="1" spans="1:19">
      <c r="A126" s="97"/>
      <c r="B126" s="95" t="s">
        <v>279</v>
      </c>
      <c r="C126" s="98" t="s">
        <v>280</v>
      </c>
      <c r="D126" s="89">
        <f t="shared" si="18"/>
        <v>0.62</v>
      </c>
      <c r="E126" s="89">
        <f t="shared" si="19"/>
        <v>0.62</v>
      </c>
      <c r="F126" s="89">
        <f t="shared" si="20"/>
        <v>0.62</v>
      </c>
      <c r="G126" s="89">
        <v>0.62</v>
      </c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9"/>
    </row>
    <row r="127" ht="18" customHeight="1" spans="1:19">
      <c r="A127" s="97"/>
      <c r="B127" s="95" t="s">
        <v>299</v>
      </c>
      <c r="C127" s="98" t="s">
        <v>300</v>
      </c>
      <c r="D127" s="89">
        <f t="shared" si="18"/>
        <v>0.25</v>
      </c>
      <c r="E127" s="89">
        <f t="shared" si="19"/>
        <v>0.25</v>
      </c>
      <c r="F127" s="89">
        <f t="shared" si="20"/>
        <v>0.25</v>
      </c>
      <c r="G127" s="89">
        <v>0.25</v>
      </c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</row>
    <row r="128" ht="18" customHeight="1" spans="1:19">
      <c r="A128" s="97"/>
      <c r="B128" s="95" t="s">
        <v>281</v>
      </c>
      <c r="C128" s="98" t="s">
        <v>282</v>
      </c>
      <c r="D128" s="89">
        <f t="shared" si="18"/>
        <v>6.6</v>
      </c>
      <c r="E128" s="89">
        <f t="shared" si="19"/>
        <v>6.6</v>
      </c>
      <c r="F128" s="89">
        <f t="shared" si="20"/>
        <v>6.6</v>
      </c>
      <c r="G128" s="89">
        <v>6.6</v>
      </c>
      <c r="H128" s="89"/>
      <c r="I128" s="89"/>
      <c r="J128" s="89"/>
      <c r="K128" s="89"/>
      <c r="L128" s="89"/>
      <c r="M128" s="89"/>
      <c r="N128" s="89"/>
      <c r="O128" s="89"/>
      <c r="P128" s="89"/>
      <c r="Q128" s="89"/>
      <c r="R128" s="89"/>
      <c r="S128" s="89"/>
    </row>
    <row r="129" ht="18" customHeight="1" spans="1:19">
      <c r="A129" s="97"/>
      <c r="B129" s="95" t="s">
        <v>283</v>
      </c>
      <c r="C129" s="98" t="s">
        <v>284</v>
      </c>
      <c r="D129" s="89">
        <f t="shared" si="18"/>
        <v>12.68</v>
      </c>
      <c r="E129" s="89">
        <f t="shared" si="19"/>
        <v>12.68</v>
      </c>
      <c r="F129" s="89">
        <f t="shared" si="20"/>
        <v>12.68</v>
      </c>
      <c r="G129" s="89">
        <v>12.68</v>
      </c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</row>
    <row r="130" ht="18" customHeight="1" spans="1:19">
      <c r="A130" s="94">
        <v>303</v>
      </c>
      <c r="B130" s="95"/>
      <c r="C130" s="96" t="s">
        <v>101</v>
      </c>
      <c r="D130" s="89">
        <f t="shared" si="18"/>
        <v>325.53</v>
      </c>
      <c r="E130" s="89">
        <f t="shared" si="19"/>
        <v>325.53</v>
      </c>
      <c r="F130" s="89">
        <f t="shared" si="20"/>
        <v>325.53</v>
      </c>
      <c r="G130" s="89">
        <f>SUM(G131:G134)</f>
        <v>324.17</v>
      </c>
      <c r="H130" s="89">
        <f t="shared" ref="H130:S130" si="29">SUM(H131:H134)</f>
        <v>0</v>
      </c>
      <c r="I130" s="89">
        <f t="shared" si="29"/>
        <v>0</v>
      </c>
      <c r="J130" s="89">
        <f t="shared" si="29"/>
        <v>0</v>
      </c>
      <c r="K130" s="89">
        <f t="shared" si="29"/>
        <v>0</v>
      </c>
      <c r="L130" s="89">
        <f t="shared" si="29"/>
        <v>0</v>
      </c>
      <c r="M130" s="89">
        <f t="shared" si="29"/>
        <v>1.36</v>
      </c>
      <c r="N130" s="89">
        <f t="shared" si="29"/>
        <v>0</v>
      </c>
      <c r="O130" s="89">
        <f t="shared" si="29"/>
        <v>0</v>
      </c>
      <c r="P130" s="89">
        <f t="shared" si="29"/>
        <v>0</v>
      </c>
      <c r="Q130" s="89">
        <f t="shared" si="29"/>
        <v>0</v>
      </c>
      <c r="R130" s="89">
        <f t="shared" si="29"/>
        <v>0</v>
      </c>
      <c r="S130" s="89">
        <f t="shared" si="29"/>
        <v>0</v>
      </c>
    </row>
    <row r="131" ht="18" customHeight="1" spans="1:19">
      <c r="A131" s="97"/>
      <c r="B131" s="95" t="s">
        <v>256</v>
      </c>
      <c r="C131" s="98" t="s">
        <v>289</v>
      </c>
      <c r="D131" s="89">
        <f t="shared" si="18"/>
        <v>14.74</v>
      </c>
      <c r="E131" s="89">
        <f t="shared" si="19"/>
        <v>14.74</v>
      </c>
      <c r="F131" s="89">
        <f t="shared" si="20"/>
        <v>14.74</v>
      </c>
      <c r="G131" s="89">
        <v>14.4</v>
      </c>
      <c r="H131" s="89"/>
      <c r="I131" s="89"/>
      <c r="J131" s="89"/>
      <c r="K131" s="89"/>
      <c r="L131" s="89"/>
      <c r="M131" s="89">
        <v>0.34</v>
      </c>
      <c r="N131" s="89"/>
      <c r="O131" s="89"/>
      <c r="P131" s="89"/>
      <c r="Q131" s="89"/>
      <c r="R131" s="89"/>
      <c r="S131" s="89"/>
    </row>
    <row r="132" ht="18" customHeight="1" spans="1:19">
      <c r="A132" s="97"/>
      <c r="B132" s="95" t="s">
        <v>290</v>
      </c>
      <c r="C132" s="98" t="s">
        <v>291</v>
      </c>
      <c r="D132" s="89">
        <f t="shared" si="18"/>
        <v>257.46</v>
      </c>
      <c r="E132" s="89">
        <f t="shared" si="19"/>
        <v>257.46</v>
      </c>
      <c r="F132" s="89">
        <f t="shared" si="20"/>
        <v>257.46</v>
      </c>
      <c r="G132" s="89">
        <v>256.44</v>
      </c>
      <c r="H132" s="89"/>
      <c r="I132" s="89"/>
      <c r="J132" s="89"/>
      <c r="K132" s="89"/>
      <c r="L132" s="89"/>
      <c r="M132" s="89">
        <v>1.02</v>
      </c>
      <c r="N132" s="89"/>
      <c r="O132" s="89"/>
      <c r="P132" s="89"/>
      <c r="Q132" s="89"/>
      <c r="R132" s="89"/>
      <c r="S132" s="89"/>
    </row>
    <row r="133" ht="18" customHeight="1" spans="1:19">
      <c r="A133" s="97"/>
      <c r="B133" s="95" t="s">
        <v>264</v>
      </c>
      <c r="C133" s="98" t="s">
        <v>292</v>
      </c>
      <c r="D133" s="89">
        <f t="shared" si="18"/>
        <v>24</v>
      </c>
      <c r="E133" s="89">
        <f t="shared" si="19"/>
        <v>24</v>
      </c>
      <c r="F133" s="89">
        <f t="shared" si="20"/>
        <v>24</v>
      </c>
      <c r="G133" s="89">
        <v>24</v>
      </c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</row>
    <row r="134" ht="18" customHeight="1" spans="1:19">
      <c r="A134" s="97"/>
      <c r="B134" s="95" t="s">
        <v>304</v>
      </c>
      <c r="C134" s="98" t="s">
        <v>305</v>
      </c>
      <c r="D134" s="89">
        <f t="shared" si="18"/>
        <v>29.33</v>
      </c>
      <c r="E134" s="89">
        <f t="shared" si="19"/>
        <v>29.33</v>
      </c>
      <c r="F134" s="89">
        <f t="shared" si="20"/>
        <v>29.33</v>
      </c>
      <c r="G134" s="89">
        <v>29.33</v>
      </c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</row>
  </sheetData>
  <mergeCells count="22">
    <mergeCell ref="A2:S2"/>
    <mergeCell ref="R3:S3"/>
    <mergeCell ref="D4:S4"/>
    <mergeCell ref="E5:O5"/>
    <mergeCell ref="F6:M6"/>
    <mergeCell ref="A9:C9"/>
    <mergeCell ref="A10:C10"/>
    <mergeCell ref="A36:C36"/>
    <mergeCell ref="A40:C40"/>
    <mergeCell ref="A43:C43"/>
    <mergeCell ref="A67:C67"/>
    <mergeCell ref="A85:C85"/>
    <mergeCell ref="A107:C107"/>
    <mergeCell ref="A6:A7"/>
    <mergeCell ref="B6:B7"/>
    <mergeCell ref="C4:C7"/>
    <mergeCell ref="D5:D7"/>
    <mergeCell ref="E6:E7"/>
    <mergeCell ref="N6:N7"/>
    <mergeCell ref="O6:O7"/>
    <mergeCell ref="P5:S6"/>
    <mergeCell ref="A4:B5"/>
  </mergeCells>
  <printOptions horizontalCentered="1"/>
  <pageMargins left="0.590277777777778" right="0.590277777777778" top="0.747916666666667" bottom="0.747916666666667" header="0.313888888888889" footer="0.313888888888889"/>
  <pageSetup paperSize="9" scale="63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autoPageBreaks="0"/>
  </sheetPr>
  <dimension ref="A1:G7"/>
  <sheetViews>
    <sheetView showZeros="0" workbookViewId="0">
      <selection activeCell="D14" sqref="D14"/>
    </sheetView>
  </sheetViews>
  <sheetFormatPr defaultColWidth="9" defaultRowHeight="13.5" outlineLevelRow="6" outlineLevelCol="6"/>
  <cols>
    <col min="1" max="3" width="6.375" customWidth="1"/>
    <col min="4" max="4" width="35.5" customWidth="1"/>
    <col min="5" max="7" width="14.75" customWidth="1"/>
  </cols>
  <sheetData>
    <row r="1" ht="38.1" customHeight="1" spans="1:7">
      <c r="A1" s="3" t="s">
        <v>306</v>
      </c>
      <c r="B1" s="3"/>
      <c r="C1" s="3"/>
      <c r="D1" s="3"/>
      <c r="E1" s="3"/>
      <c r="F1" s="3"/>
      <c r="G1" s="3"/>
    </row>
    <row r="2" spans="1:7">
      <c r="A2" s="4" t="s">
        <v>1</v>
      </c>
      <c r="B2" s="52"/>
      <c r="C2" s="52"/>
      <c r="D2" s="52"/>
      <c r="E2" s="1"/>
      <c r="F2" s="1"/>
      <c r="G2" s="27" t="s">
        <v>2</v>
      </c>
    </row>
    <row r="3" ht="20" customHeight="1" spans="1:7">
      <c r="A3" s="55" t="s">
        <v>307</v>
      </c>
      <c r="B3" s="55"/>
      <c r="C3" s="55"/>
      <c r="D3" s="55"/>
      <c r="E3" s="53" t="s">
        <v>308</v>
      </c>
      <c r="F3" s="54"/>
      <c r="G3" s="56"/>
    </row>
    <row r="4" ht="20" customHeight="1" spans="1:7">
      <c r="A4" s="57" t="s">
        <v>104</v>
      </c>
      <c r="B4" s="57" t="s">
        <v>105</v>
      </c>
      <c r="C4" s="57" t="s">
        <v>106</v>
      </c>
      <c r="D4" s="57" t="s">
        <v>309</v>
      </c>
      <c r="E4" s="8" t="s">
        <v>98</v>
      </c>
      <c r="F4" s="8" t="s">
        <v>92</v>
      </c>
      <c r="G4" s="8" t="s">
        <v>93</v>
      </c>
    </row>
    <row r="5" ht="20" customHeight="1" spans="1:7">
      <c r="A5" s="57" t="s">
        <v>114</v>
      </c>
      <c r="B5" s="57" t="s">
        <v>115</v>
      </c>
      <c r="C5" s="57" t="s">
        <v>116</v>
      </c>
      <c r="D5" s="57" t="s">
        <v>117</v>
      </c>
      <c r="E5" s="57" t="s">
        <v>118</v>
      </c>
      <c r="F5" s="57" t="s">
        <v>119</v>
      </c>
      <c r="G5" s="57" t="s">
        <v>120</v>
      </c>
    </row>
    <row r="6" ht="20" customHeight="1" spans="1:7">
      <c r="A6" s="63" t="s">
        <v>310</v>
      </c>
      <c r="B6" s="63" t="s">
        <v>311</v>
      </c>
      <c r="C6" s="63" t="s">
        <v>169</v>
      </c>
      <c r="D6" s="63" t="s">
        <v>312</v>
      </c>
      <c r="E6" s="61">
        <f>F6+G6</f>
        <v>50</v>
      </c>
      <c r="F6" s="61"/>
      <c r="G6" s="61">
        <v>50</v>
      </c>
    </row>
    <row r="7" ht="20" customHeight="1" spans="1:7">
      <c r="A7" s="63"/>
      <c r="B7" s="63"/>
      <c r="C7" s="63"/>
      <c r="D7" s="67" t="s">
        <v>313</v>
      </c>
      <c r="E7" s="61">
        <f>E6</f>
        <v>50</v>
      </c>
      <c r="F7" s="61">
        <f>F6</f>
        <v>0</v>
      </c>
      <c r="G7" s="61">
        <f>G6</f>
        <v>50</v>
      </c>
    </row>
  </sheetData>
  <mergeCells count="3">
    <mergeCell ref="A1:G1"/>
    <mergeCell ref="A3:D3"/>
    <mergeCell ref="E3:G3"/>
  </mergeCells>
  <pageMargins left="0.554166666666667" right="0.554166666666667" top="1" bottom="1" header="0.511805555555556" footer="0.511805555555556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R114"/>
  <sheetViews>
    <sheetView showZeros="0" topLeftCell="A25" workbookViewId="0">
      <selection activeCell="C58" sqref="C58"/>
    </sheetView>
  </sheetViews>
  <sheetFormatPr defaultColWidth="9" defaultRowHeight="13.5"/>
  <cols>
    <col min="1" max="1" width="8" customWidth="1"/>
    <col min="2" max="2" width="9.625" customWidth="1"/>
    <col min="3" max="3" width="36.375" customWidth="1"/>
    <col min="4" max="4" width="20.625" customWidth="1"/>
    <col min="5" max="5" width="13.375" customWidth="1"/>
    <col min="6" max="6" width="10.375" customWidth="1"/>
    <col min="12" max="12" width="35.125" customWidth="1"/>
    <col min="13" max="13" width="11.875" customWidth="1"/>
    <col min="14" max="14" width="11.625" customWidth="1"/>
  </cols>
  <sheetData>
    <row r="1" ht="20.1" customHeight="1" spans="1:5">
      <c r="A1" s="51"/>
      <c r="B1" s="51"/>
      <c r="C1" s="51"/>
      <c r="D1" s="51"/>
      <c r="E1" s="51"/>
    </row>
    <row r="2" ht="39.95" customHeight="1" spans="1:18">
      <c r="A2" s="3" t="s">
        <v>314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ht="39.95" customHeight="1" spans="1:18">
      <c r="A3" s="4" t="s">
        <v>1</v>
      </c>
      <c r="B3" s="52"/>
      <c r="C3" s="52"/>
      <c r="D3" s="1"/>
      <c r="E3" s="1"/>
      <c r="F3" s="1"/>
      <c r="G3" s="1"/>
      <c r="H3" s="1"/>
      <c r="I3" s="1"/>
      <c r="J3" s="52"/>
      <c r="K3" s="52"/>
      <c r="L3" s="52"/>
      <c r="M3" s="1"/>
      <c r="N3" s="1"/>
      <c r="O3" s="1"/>
      <c r="P3" s="1"/>
      <c r="Q3" s="1"/>
      <c r="R3" s="27" t="s">
        <v>2</v>
      </c>
    </row>
    <row r="4" ht="20.1" customHeight="1" spans="1:18">
      <c r="A4" s="53" t="s">
        <v>4</v>
      </c>
      <c r="B4" s="54"/>
      <c r="C4" s="54"/>
      <c r="D4" s="54"/>
      <c r="E4" s="54"/>
      <c r="F4" s="54"/>
      <c r="G4" s="54"/>
      <c r="H4" s="54"/>
      <c r="I4" s="56"/>
      <c r="J4" s="8" t="s">
        <v>4</v>
      </c>
      <c r="K4" s="8"/>
      <c r="L4" s="8"/>
      <c r="M4" s="8"/>
      <c r="N4" s="8"/>
      <c r="O4" s="8"/>
      <c r="P4" s="8"/>
      <c r="Q4" s="8"/>
      <c r="R4" s="8"/>
    </row>
    <row r="5" ht="30" customHeight="1" spans="1:18">
      <c r="A5" s="55" t="s">
        <v>315</v>
      </c>
      <c r="B5" s="55"/>
      <c r="C5" s="55"/>
      <c r="D5" s="53" t="s">
        <v>239</v>
      </c>
      <c r="E5" s="54"/>
      <c r="F5" s="56"/>
      <c r="G5" s="53" t="s">
        <v>316</v>
      </c>
      <c r="H5" s="54"/>
      <c r="I5" s="56"/>
      <c r="J5" s="55" t="s">
        <v>317</v>
      </c>
      <c r="K5" s="55"/>
      <c r="L5" s="55"/>
      <c r="M5" s="53" t="s">
        <v>239</v>
      </c>
      <c r="N5" s="54"/>
      <c r="O5" s="56"/>
      <c r="P5" s="53" t="s">
        <v>316</v>
      </c>
      <c r="Q5" s="54"/>
      <c r="R5" s="56"/>
    </row>
    <row r="6" spans="1:18">
      <c r="A6" s="57" t="s">
        <v>104</v>
      </c>
      <c r="B6" s="57" t="s">
        <v>105</v>
      </c>
      <c r="C6" s="57" t="s">
        <v>309</v>
      </c>
      <c r="D6" s="8" t="s">
        <v>102</v>
      </c>
      <c r="E6" s="8" t="s">
        <v>92</v>
      </c>
      <c r="F6" s="8" t="s">
        <v>93</v>
      </c>
      <c r="G6" s="8" t="s">
        <v>102</v>
      </c>
      <c r="H6" s="8" t="s">
        <v>92</v>
      </c>
      <c r="I6" s="8" t="s">
        <v>93</v>
      </c>
      <c r="J6" s="57" t="s">
        <v>104</v>
      </c>
      <c r="K6" s="57" t="s">
        <v>105</v>
      </c>
      <c r="L6" s="57" t="s">
        <v>309</v>
      </c>
      <c r="M6" s="8" t="s">
        <v>102</v>
      </c>
      <c r="N6" s="8" t="s">
        <v>92</v>
      </c>
      <c r="O6" s="8" t="s">
        <v>93</v>
      </c>
      <c r="P6" s="8" t="s">
        <v>102</v>
      </c>
      <c r="Q6" s="8" t="s">
        <v>92</v>
      </c>
      <c r="R6" s="8" t="s">
        <v>93</v>
      </c>
    </row>
    <row r="7" spans="1:18">
      <c r="A7" s="57" t="s">
        <v>114</v>
      </c>
      <c r="B7" s="57" t="s">
        <v>115</v>
      </c>
      <c r="C7" s="57" t="s">
        <v>116</v>
      </c>
      <c r="D7" s="57" t="s">
        <v>117</v>
      </c>
      <c r="E7" s="57" t="s">
        <v>118</v>
      </c>
      <c r="F7" s="57" t="s">
        <v>119</v>
      </c>
      <c r="G7" s="57" t="s">
        <v>120</v>
      </c>
      <c r="H7" s="57" t="s">
        <v>121</v>
      </c>
      <c r="I7" s="57" t="s">
        <v>122</v>
      </c>
      <c r="J7" s="57" t="s">
        <v>123</v>
      </c>
      <c r="K7" s="57" t="s">
        <v>124</v>
      </c>
      <c r="L7" s="57" t="s">
        <v>125</v>
      </c>
      <c r="M7" s="57" t="s">
        <v>126</v>
      </c>
      <c r="N7" s="57" t="s">
        <v>127</v>
      </c>
      <c r="O7" s="57" t="s">
        <v>128</v>
      </c>
      <c r="P7" s="57" t="s">
        <v>129</v>
      </c>
      <c r="Q7" s="57" t="s">
        <v>130</v>
      </c>
      <c r="R7" s="57" t="s">
        <v>131</v>
      </c>
    </row>
    <row r="8" spans="1:18">
      <c r="A8" s="58" t="s">
        <v>318</v>
      </c>
      <c r="B8" s="59" t="s">
        <v>319</v>
      </c>
      <c r="C8" s="60" t="s">
        <v>320</v>
      </c>
      <c r="D8" s="61">
        <f>E8+F8</f>
        <v>505.46</v>
      </c>
      <c r="E8" s="61">
        <f>SUM(E9:E12)</f>
        <v>505.46</v>
      </c>
      <c r="F8" s="61"/>
      <c r="G8" s="61"/>
      <c r="H8" s="61"/>
      <c r="I8" s="61"/>
      <c r="J8" s="58" t="s">
        <v>321</v>
      </c>
      <c r="K8" s="58" t="s">
        <v>319</v>
      </c>
      <c r="L8" s="60" t="s">
        <v>99</v>
      </c>
      <c r="M8" s="61">
        <f>SUM(M9:M21)</f>
        <v>2082.1</v>
      </c>
      <c r="N8" s="61">
        <f>SUM(N9:N21)</f>
        <v>2082.1</v>
      </c>
      <c r="O8" s="61">
        <f>SUM(O9:O21)</f>
        <v>0</v>
      </c>
      <c r="P8" s="61"/>
      <c r="Q8" s="61"/>
      <c r="R8" s="61"/>
    </row>
    <row r="9" spans="1:18">
      <c r="A9" s="59"/>
      <c r="B9" s="59" t="s">
        <v>254</v>
      </c>
      <c r="C9" s="62" t="s">
        <v>322</v>
      </c>
      <c r="D9" s="61">
        <f t="shared" ref="D9:D40" si="0">E9+F9</f>
        <v>391.5</v>
      </c>
      <c r="E9" s="61">
        <v>391.5</v>
      </c>
      <c r="F9" s="61"/>
      <c r="G9" s="61"/>
      <c r="H9" s="61"/>
      <c r="I9" s="61"/>
      <c r="J9" s="59"/>
      <c r="K9" s="59" t="s">
        <v>254</v>
      </c>
      <c r="L9" s="62" t="s">
        <v>323</v>
      </c>
      <c r="M9" s="61">
        <f>N9+O9</f>
        <v>409.1</v>
      </c>
      <c r="N9" s="61">
        <v>409.1</v>
      </c>
      <c r="O9" s="61"/>
      <c r="P9" s="61"/>
      <c r="Q9" s="61"/>
      <c r="R9" s="61"/>
    </row>
    <row r="10" spans="1:18">
      <c r="A10" s="59"/>
      <c r="B10" s="59" t="s">
        <v>256</v>
      </c>
      <c r="C10" s="62" t="s">
        <v>324</v>
      </c>
      <c r="D10" s="61">
        <f t="shared" si="0"/>
        <v>85.41</v>
      </c>
      <c r="E10" s="61">
        <v>85.41</v>
      </c>
      <c r="F10" s="61"/>
      <c r="G10" s="61"/>
      <c r="H10" s="61"/>
      <c r="I10" s="61"/>
      <c r="J10" s="59"/>
      <c r="K10" s="59" t="s">
        <v>256</v>
      </c>
      <c r="L10" s="62" t="s">
        <v>325</v>
      </c>
      <c r="M10" s="61">
        <f t="shared" ref="M10:M41" si="1">N10+O10</f>
        <v>527.87</v>
      </c>
      <c r="N10" s="61">
        <v>527.87</v>
      </c>
      <c r="O10" s="61"/>
      <c r="P10" s="61"/>
      <c r="Q10" s="61"/>
      <c r="R10" s="61"/>
    </row>
    <row r="11" spans="1:18">
      <c r="A11" s="59"/>
      <c r="B11" s="59" t="s">
        <v>258</v>
      </c>
      <c r="C11" s="62" t="s">
        <v>326</v>
      </c>
      <c r="D11" s="61">
        <f t="shared" si="0"/>
        <v>28.55</v>
      </c>
      <c r="E11" s="61">
        <v>28.55</v>
      </c>
      <c r="F11" s="61"/>
      <c r="G11" s="61"/>
      <c r="H11" s="61"/>
      <c r="I11" s="61"/>
      <c r="J11" s="59"/>
      <c r="K11" s="59" t="s">
        <v>258</v>
      </c>
      <c r="L11" s="62" t="s">
        <v>327</v>
      </c>
      <c r="M11" s="61">
        <f t="shared" si="1"/>
        <v>55.49</v>
      </c>
      <c r="N11" s="61">
        <v>55.49</v>
      </c>
      <c r="O11" s="61"/>
      <c r="P11" s="61"/>
      <c r="Q11" s="61"/>
      <c r="R11" s="61"/>
    </row>
    <row r="12" spans="1:18">
      <c r="A12" s="59"/>
      <c r="B12" s="59" t="s">
        <v>304</v>
      </c>
      <c r="C12" s="62" t="s">
        <v>328</v>
      </c>
      <c r="D12" s="61">
        <f t="shared" si="0"/>
        <v>0</v>
      </c>
      <c r="E12" s="61"/>
      <c r="F12" s="61"/>
      <c r="G12" s="61"/>
      <c r="H12" s="61"/>
      <c r="I12" s="61"/>
      <c r="J12" s="59"/>
      <c r="K12" s="59" t="s">
        <v>275</v>
      </c>
      <c r="L12" s="62" t="s">
        <v>329</v>
      </c>
      <c r="M12" s="61">
        <f t="shared" si="1"/>
        <v>0</v>
      </c>
      <c r="N12" s="61">
        <v>0</v>
      </c>
      <c r="O12" s="61"/>
      <c r="P12" s="61"/>
      <c r="Q12" s="61"/>
      <c r="R12" s="61"/>
    </row>
    <row r="13" spans="1:18">
      <c r="A13" s="58" t="s">
        <v>330</v>
      </c>
      <c r="B13" s="58" t="s">
        <v>319</v>
      </c>
      <c r="C13" s="60" t="s">
        <v>331</v>
      </c>
      <c r="D13" s="61">
        <f t="shared" si="0"/>
        <v>243.43</v>
      </c>
      <c r="E13" s="61">
        <f>SUM(E14:E23)</f>
        <v>243.43</v>
      </c>
      <c r="F13" s="61"/>
      <c r="G13" s="61"/>
      <c r="H13" s="61"/>
      <c r="I13" s="61"/>
      <c r="J13" s="59"/>
      <c r="K13" s="59" t="s">
        <v>260</v>
      </c>
      <c r="L13" s="62" t="s">
        <v>332</v>
      </c>
      <c r="M13" s="61">
        <f t="shared" si="1"/>
        <v>667.48</v>
      </c>
      <c r="N13" s="61">
        <v>667.48</v>
      </c>
      <c r="O13" s="61"/>
      <c r="P13" s="61"/>
      <c r="Q13" s="61"/>
      <c r="R13" s="61"/>
    </row>
    <row r="14" spans="1:18">
      <c r="A14" s="59"/>
      <c r="B14" s="59" t="s">
        <v>254</v>
      </c>
      <c r="C14" s="62" t="s">
        <v>333</v>
      </c>
      <c r="D14" s="61">
        <f t="shared" si="0"/>
        <v>140.5</v>
      </c>
      <c r="E14" s="61">
        <v>140.5</v>
      </c>
      <c r="F14" s="61"/>
      <c r="G14" s="61"/>
      <c r="H14" s="61"/>
      <c r="I14" s="61"/>
      <c r="J14" s="59"/>
      <c r="K14" s="59" t="s">
        <v>262</v>
      </c>
      <c r="L14" s="62" t="s">
        <v>334</v>
      </c>
      <c r="M14" s="61">
        <f t="shared" si="1"/>
        <v>176.45</v>
      </c>
      <c r="N14" s="61">
        <v>176.45</v>
      </c>
      <c r="O14" s="61"/>
      <c r="P14" s="61"/>
      <c r="Q14" s="61"/>
      <c r="R14" s="61"/>
    </row>
    <row r="15" spans="1:18">
      <c r="A15" s="59"/>
      <c r="B15" s="59" t="s">
        <v>256</v>
      </c>
      <c r="C15" s="62" t="s">
        <v>335</v>
      </c>
      <c r="D15" s="61">
        <f t="shared" si="0"/>
        <v>38.01</v>
      </c>
      <c r="E15" s="61">
        <v>38.01</v>
      </c>
      <c r="F15" s="61"/>
      <c r="G15" s="61"/>
      <c r="H15" s="61"/>
      <c r="I15" s="61"/>
      <c r="J15" s="59"/>
      <c r="K15" s="59" t="s">
        <v>264</v>
      </c>
      <c r="L15" s="62" t="s">
        <v>336</v>
      </c>
      <c r="M15" s="61">
        <f t="shared" si="1"/>
        <v>70.58</v>
      </c>
      <c r="N15" s="61">
        <v>70.58</v>
      </c>
      <c r="O15" s="61"/>
      <c r="P15" s="61"/>
      <c r="Q15" s="61"/>
      <c r="R15" s="61"/>
    </row>
    <row r="16" spans="1:18">
      <c r="A16" s="59"/>
      <c r="B16" s="59" t="s">
        <v>258</v>
      </c>
      <c r="C16" s="62" t="s">
        <v>337</v>
      </c>
      <c r="D16" s="61">
        <f t="shared" si="0"/>
        <v>0</v>
      </c>
      <c r="E16" s="61"/>
      <c r="F16" s="61"/>
      <c r="G16" s="61"/>
      <c r="H16" s="61"/>
      <c r="I16" s="61"/>
      <c r="J16" s="59"/>
      <c r="K16" s="59" t="s">
        <v>266</v>
      </c>
      <c r="L16" s="62" t="s">
        <v>338</v>
      </c>
      <c r="M16" s="61">
        <f t="shared" si="1"/>
        <v>39.31</v>
      </c>
      <c r="N16" s="61">
        <v>39.31</v>
      </c>
      <c r="O16" s="61"/>
      <c r="P16" s="61"/>
      <c r="Q16" s="61"/>
      <c r="R16" s="61"/>
    </row>
    <row r="17" spans="1:18">
      <c r="A17" s="59"/>
      <c r="B17" s="59" t="s">
        <v>339</v>
      </c>
      <c r="C17" s="62" t="s">
        <v>340</v>
      </c>
      <c r="D17" s="61">
        <f t="shared" si="0"/>
        <v>0</v>
      </c>
      <c r="E17" s="61"/>
      <c r="F17" s="61"/>
      <c r="G17" s="61"/>
      <c r="H17" s="61"/>
      <c r="I17" s="61"/>
      <c r="J17" s="59"/>
      <c r="K17" s="59" t="s">
        <v>268</v>
      </c>
      <c r="L17" s="62" t="s">
        <v>341</v>
      </c>
      <c r="M17" s="61">
        <f t="shared" si="1"/>
        <v>24.65</v>
      </c>
      <c r="N17" s="61">
        <v>24.65</v>
      </c>
      <c r="O17" s="61"/>
      <c r="P17" s="61"/>
      <c r="Q17" s="61"/>
      <c r="R17" s="61"/>
    </row>
    <row r="18" spans="1:18">
      <c r="A18" s="59"/>
      <c r="B18" s="59" t="s">
        <v>290</v>
      </c>
      <c r="C18" s="62" t="s">
        <v>342</v>
      </c>
      <c r="D18" s="61">
        <f t="shared" si="0"/>
        <v>49.82</v>
      </c>
      <c r="E18" s="61">
        <v>49.82</v>
      </c>
      <c r="F18" s="61"/>
      <c r="G18" s="61"/>
      <c r="H18" s="61"/>
      <c r="I18" s="61"/>
      <c r="J18" s="59"/>
      <c r="K18" s="59" t="s">
        <v>270</v>
      </c>
      <c r="L18" s="62" t="s">
        <v>343</v>
      </c>
      <c r="M18" s="61">
        <f t="shared" si="1"/>
        <v>5.3</v>
      </c>
      <c r="N18" s="61">
        <v>5.3</v>
      </c>
      <c r="O18" s="61"/>
      <c r="P18" s="61"/>
      <c r="Q18" s="61"/>
      <c r="R18" s="61"/>
    </row>
    <row r="19" spans="1:18">
      <c r="A19" s="59"/>
      <c r="B19" s="59" t="s">
        <v>275</v>
      </c>
      <c r="C19" s="62" t="s">
        <v>344</v>
      </c>
      <c r="D19" s="61">
        <f t="shared" si="0"/>
        <v>4.6</v>
      </c>
      <c r="E19" s="61">
        <v>4.6</v>
      </c>
      <c r="F19" s="61"/>
      <c r="G19" s="61"/>
      <c r="H19" s="61"/>
      <c r="I19" s="61"/>
      <c r="J19" s="59"/>
      <c r="K19" s="59" t="s">
        <v>272</v>
      </c>
      <c r="L19" s="62" t="s">
        <v>326</v>
      </c>
      <c r="M19" s="61">
        <f t="shared" si="1"/>
        <v>105.87</v>
      </c>
      <c r="N19" s="61">
        <v>105.87</v>
      </c>
      <c r="O19" s="61"/>
      <c r="P19" s="61"/>
      <c r="Q19" s="61"/>
      <c r="R19" s="61"/>
    </row>
    <row r="20" ht="12" customHeight="1" spans="1:18">
      <c r="A20" s="59"/>
      <c r="B20" s="59" t="s">
        <v>260</v>
      </c>
      <c r="C20" s="62" t="s">
        <v>345</v>
      </c>
      <c r="D20" s="61">
        <f t="shared" si="0"/>
        <v>0</v>
      </c>
      <c r="E20" s="61"/>
      <c r="F20" s="61"/>
      <c r="G20" s="61"/>
      <c r="H20" s="61"/>
      <c r="I20" s="61"/>
      <c r="J20" s="59"/>
      <c r="K20" s="59" t="s">
        <v>346</v>
      </c>
      <c r="L20" s="62" t="s">
        <v>347</v>
      </c>
      <c r="M20" s="61">
        <f t="shared" si="1"/>
        <v>0</v>
      </c>
      <c r="N20" s="61"/>
      <c r="O20" s="61"/>
      <c r="P20" s="61"/>
      <c r="Q20" s="61"/>
      <c r="R20" s="61"/>
    </row>
    <row r="21" spans="1:18">
      <c r="A21" s="59"/>
      <c r="B21" s="59" t="s">
        <v>262</v>
      </c>
      <c r="C21" s="62" t="s">
        <v>348</v>
      </c>
      <c r="D21" s="61">
        <f t="shared" si="0"/>
        <v>10.5</v>
      </c>
      <c r="E21" s="61">
        <v>10.5</v>
      </c>
      <c r="F21" s="61"/>
      <c r="G21" s="61"/>
      <c r="H21" s="61"/>
      <c r="I21" s="61"/>
      <c r="J21" s="59"/>
      <c r="K21" s="59" t="s">
        <v>304</v>
      </c>
      <c r="L21" s="62" t="s">
        <v>328</v>
      </c>
      <c r="M21" s="61">
        <f t="shared" si="1"/>
        <v>0</v>
      </c>
      <c r="N21" s="61"/>
      <c r="O21" s="61"/>
      <c r="P21" s="61"/>
      <c r="Q21" s="61"/>
      <c r="R21" s="61"/>
    </row>
    <row r="22" spans="1:18">
      <c r="A22" s="59"/>
      <c r="B22" s="59" t="s">
        <v>264</v>
      </c>
      <c r="C22" s="62" t="s">
        <v>349</v>
      </c>
      <c r="D22" s="61">
        <f t="shared" si="0"/>
        <v>0</v>
      </c>
      <c r="E22" s="61"/>
      <c r="F22" s="61"/>
      <c r="G22" s="61"/>
      <c r="H22" s="61"/>
      <c r="I22" s="61"/>
      <c r="J22" s="58" t="s">
        <v>350</v>
      </c>
      <c r="K22" s="58" t="s">
        <v>319</v>
      </c>
      <c r="L22" s="60" t="s">
        <v>100</v>
      </c>
      <c r="M22" s="61">
        <f t="shared" si="1"/>
        <v>855.47</v>
      </c>
      <c r="N22" s="61">
        <f>SUM(N23:N49)</f>
        <v>855.47</v>
      </c>
      <c r="O22" s="61"/>
      <c r="P22" s="61"/>
      <c r="Q22" s="61"/>
      <c r="R22" s="61"/>
    </row>
    <row r="23" spans="1:18">
      <c r="A23" s="59"/>
      <c r="B23" s="59" t="s">
        <v>304</v>
      </c>
      <c r="C23" s="62" t="s">
        <v>351</v>
      </c>
      <c r="D23" s="61">
        <f t="shared" si="0"/>
        <v>0</v>
      </c>
      <c r="E23" s="61"/>
      <c r="F23" s="61"/>
      <c r="G23" s="61"/>
      <c r="H23" s="61"/>
      <c r="I23" s="61"/>
      <c r="J23" s="59"/>
      <c r="K23" s="59" t="s">
        <v>254</v>
      </c>
      <c r="L23" s="62" t="s">
        <v>352</v>
      </c>
      <c r="M23" s="61">
        <f t="shared" si="1"/>
        <v>273.82</v>
      </c>
      <c r="N23" s="61">
        <v>273.82</v>
      </c>
      <c r="O23" s="61"/>
      <c r="P23" s="61"/>
      <c r="Q23" s="61"/>
      <c r="R23" s="61"/>
    </row>
    <row r="24" spans="1:18">
      <c r="A24" s="58" t="s">
        <v>353</v>
      </c>
      <c r="B24" s="58" t="s">
        <v>319</v>
      </c>
      <c r="C24" s="60" t="s">
        <v>354</v>
      </c>
      <c r="D24" s="61">
        <f t="shared" ref="D24:I24" si="2">SUM(D25:D31)</f>
        <v>10</v>
      </c>
      <c r="E24" s="61">
        <f t="shared" si="2"/>
        <v>0</v>
      </c>
      <c r="F24" s="61">
        <f t="shared" si="2"/>
        <v>10</v>
      </c>
      <c r="G24" s="61">
        <f t="shared" si="2"/>
        <v>50</v>
      </c>
      <c r="H24" s="61">
        <f t="shared" si="2"/>
        <v>0</v>
      </c>
      <c r="I24" s="61">
        <f t="shared" si="2"/>
        <v>50</v>
      </c>
      <c r="J24" s="59"/>
      <c r="K24" s="59" t="s">
        <v>256</v>
      </c>
      <c r="L24" s="62" t="s">
        <v>355</v>
      </c>
      <c r="M24" s="61">
        <f t="shared" si="1"/>
        <v>2.86</v>
      </c>
      <c r="N24" s="61">
        <v>2.86</v>
      </c>
      <c r="O24" s="61"/>
      <c r="P24" s="61"/>
      <c r="Q24" s="61"/>
      <c r="R24" s="61"/>
    </row>
    <row r="25" spans="1:18">
      <c r="A25" s="59"/>
      <c r="B25" s="59" t="s">
        <v>254</v>
      </c>
      <c r="C25" s="62" t="s">
        <v>356</v>
      </c>
      <c r="D25" s="61">
        <f t="shared" si="0"/>
        <v>0</v>
      </c>
      <c r="E25" s="61"/>
      <c r="F25" s="61"/>
      <c r="G25" s="61"/>
      <c r="H25" s="61"/>
      <c r="I25" s="61"/>
      <c r="J25" s="59"/>
      <c r="K25" s="59" t="s">
        <v>258</v>
      </c>
      <c r="L25" s="62" t="s">
        <v>357</v>
      </c>
      <c r="M25" s="61">
        <f t="shared" si="1"/>
        <v>0</v>
      </c>
      <c r="N25" s="61">
        <v>0</v>
      </c>
      <c r="O25" s="61"/>
      <c r="P25" s="61"/>
      <c r="Q25" s="61"/>
      <c r="R25" s="61"/>
    </row>
    <row r="26" spans="1:18">
      <c r="A26" s="59"/>
      <c r="B26" s="59" t="s">
        <v>256</v>
      </c>
      <c r="C26" s="62" t="s">
        <v>358</v>
      </c>
      <c r="D26" s="61">
        <f t="shared" si="0"/>
        <v>10</v>
      </c>
      <c r="E26" s="61"/>
      <c r="F26" s="61">
        <v>10</v>
      </c>
      <c r="G26" s="61">
        <f>H26+I26</f>
        <v>50</v>
      </c>
      <c r="H26" s="61"/>
      <c r="I26" s="61">
        <v>50</v>
      </c>
      <c r="J26" s="59"/>
      <c r="K26" s="59" t="s">
        <v>339</v>
      </c>
      <c r="L26" s="62" t="s">
        <v>359</v>
      </c>
      <c r="M26" s="61">
        <f t="shared" si="1"/>
        <v>0</v>
      </c>
      <c r="N26" s="61">
        <v>0</v>
      </c>
      <c r="O26" s="61"/>
      <c r="P26" s="61"/>
      <c r="Q26" s="61"/>
      <c r="R26" s="61"/>
    </row>
    <row r="27" spans="1:18">
      <c r="A27" s="59"/>
      <c r="B27" s="59" t="s">
        <v>258</v>
      </c>
      <c r="C27" s="62" t="s">
        <v>360</v>
      </c>
      <c r="D27" s="61">
        <f t="shared" si="0"/>
        <v>0</v>
      </c>
      <c r="E27" s="61"/>
      <c r="F27" s="61"/>
      <c r="G27" s="61"/>
      <c r="H27" s="61"/>
      <c r="I27" s="61"/>
      <c r="J27" s="59"/>
      <c r="K27" s="59" t="s">
        <v>290</v>
      </c>
      <c r="L27" s="62" t="s">
        <v>361</v>
      </c>
      <c r="M27" s="61">
        <f t="shared" si="1"/>
        <v>0.85</v>
      </c>
      <c r="N27" s="61">
        <v>0.85</v>
      </c>
      <c r="O27" s="61"/>
      <c r="P27" s="61"/>
      <c r="Q27" s="61"/>
      <c r="R27" s="61"/>
    </row>
    <row r="28" spans="1:18">
      <c r="A28" s="59"/>
      <c r="B28" s="59" t="s">
        <v>290</v>
      </c>
      <c r="C28" s="62" t="s">
        <v>362</v>
      </c>
      <c r="D28" s="61">
        <f t="shared" si="0"/>
        <v>0</v>
      </c>
      <c r="E28" s="61"/>
      <c r="F28" s="61"/>
      <c r="G28" s="61"/>
      <c r="H28" s="61"/>
      <c r="I28" s="61"/>
      <c r="J28" s="59"/>
      <c r="K28" s="59" t="s">
        <v>275</v>
      </c>
      <c r="L28" s="62" t="s">
        <v>363</v>
      </c>
      <c r="M28" s="61">
        <f t="shared" si="1"/>
        <v>10.26</v>
      </c>
      <c r="N28" s="61">
        <v>10.26</v>
      </c>
      <c r="O28" s="61"/>
      <c r="P28" s="61"/>
      <c r="Q28" s="61"/>
      <c r="R28" s="61"/>
    </row>
    <row r="29" spans="1:18">
      <c r="A29" s="59"/>
      <c r="B29" s="59" t="s">
        <v>275</v>
      </c>
      <c r="C29" s="62" t="s">
        <v>364</v>
      </c>
      <c r="D29" s="61">
        <f t="shared" si="0"/>
        <v>0</v>
      </c>
      <c r="E29" s="61"/>
      <c r="F29" s="61"/>
      <c r="G29" s="61"/>
      <c r="H29" s="61"/>
      <c r="I29" s="61"/>
      <c r="J29" s="59"/>
      <c r="K29" s="59" t="s">
        <v>260</v>
      </c>
      <c r="L29" s="62" t="s">
        <v>365</v>
      </c>
      <c r="M29" s="61">
        <f t="shared" si="1"/>
        <v>1.21</v>
      </c>
      <c r="N29" s="61">
        <v>1.21</v>
      </c>
      <c r="O29" s="61"/>
      <c r="P29" s="61"/>
      <c r="Q29" s="61"/>
      <c r="R29" s="61"/>
    </row>
    <row r="30" spans="1:18">
      <c r="A30" s="59"/>
      <c r="B30" s="59" t="s">
        <v>260</v>
      </c>
      <c r="C30" s="62" t="s">
        <v>366</v>
      </c>
      <c r="D30" s="61">
        <f t="shared" si="0"/>
        <v>0</v>
      </c>
      <c r="E30" s="61"/>
      <c r="F30" s="61"/>
      <c r="G30" s="61"/>
      <c r="H30" s="61"/>
      <c r="I30" s="61"/>
      <c r="J30" s="59"/>
      <c r="K30" s="59" t="s">
        <v>262</v>
      </c>
      <c r="L30" s="62" t="s">
        <v>367</v>
      </c>
      <c r="M30" s="61">
        <f t="shared" si="1"/>
        <v>0</v>
      </c>
      <c r="N30" s="61">
        <v>0</v>
      </c>
      <c r="O30" s="61"/>
      <c r="P30" s="61"/>
      <c r="Q30" s="61"/>
      <c r="R30" s="61"/>
    </row>
    <row r="31" spans="1:18">
      <c r="A31" s="59"/>
      <c r="B31" s="59" t="s">
        <v>304</v>
      </c>
      <c r="C31" s="62" t="s">
        <v>368</v>
      </c>
      <c r="D31" s="61">
        <f t="shared" si="0"/>
        <v>0</v>
      </c>
      <c r="E31" s="61"/>
      <c r="F31" s="61"/>
      <c r="G31" s="61"/>
      <c r="H31" s="61"/>
      <c r="I31" s="61"/>
      <c r="J31" s="59"/>
      <c r="K31" s="59" t="s">
        <v>264</v>
      </c>
      <c r="L31" s="62" t="s">
        <v>369</v>
      </c>
      <c r="M31" s="61">
        <f t="shared" si="1"/>
        <v>1.46</v>
      </c>
      <c r="N31" s="61">
        <v>1.46</v>
      </c>
      <c r="O31" s="61"/>
      <c r="P31" s="61"/>
      <c r="Q31" s="61"/>
      <c r="R31" s="61"/>
    </row>
    <row r="32" spans="1:18">
      <c r="A32" s="58" t="s">
        <v>370</v>
      </c>
      <c r="B32" s="58" t="s">
        <v>319</v>
      </c>
      <c r="C32" s="60" t="s">
        <v>371</v>
      </c>
      <c r="D32" s="61">
        <f t="shared" si="0"/>
        <v>0</v>
      </c>
      <c r="E32" s="61"/>
      <c r="F32" s="61"/>
      <c r="G32" s="61"/>
      <c r="H32" s="61"/>
      <c r="I32" s="61"/>
      <c r="J32" s="59"/>
      <c r="K32" s="59" t="s">
        <v>268</v>
      </c>
      <c r="L32" s="62" t="s">
        <v>372</v>
      </c>
      <c r="M32" s="61">
        <f t="shared" si="1"/>
        <v>0</v>
      </c>
      <c r="N32" s="61">
        <v>0</v>
      </c>
      <c r="O32" s="61"/>
      <c r="P32" s="61"/>
      <c r="Q32" s="61"/>
      <c r="R32" s="61"/>
    </row>
    <row r="33" spans="1:18">
      <c r="A33" s="59"/>
      <c r="B33" s="59" t="s">
        <v>254</v>
      </c>
      <c r="C33" s="62" t="s">
        <v>356</v>
      </c>
      <c r="D33" s="61">
        <f t="shared" si="0"/>
        <v>0</v>
      </c>
      <c r="E33" s="61"/>
      <c r="F33" s="61"/>
      <c r="G33" s="61"/>
      <c r="H33" s="61"/>
      <c r="I33" s="61"/>
      <c r="J33" s="59"/>
      <c r="K33" s="59" t="s">
        <v>270</v>
      </c>
      <c r="L33" s="62" t="s">
        <v>345</v>
      </c>
      <c r="M33" s="61">
        <f t="shared" si="1"/>
        <v>0</v>
      </c>
      <c r="N33" s="61">
        <v>0</v>
      </c>
      <c r="O33" s="61"/>
      <c r="P33" s="61"/>
      <c r="Q33" s="61"/>
      <c r="R33" s="61"/>
    </row>
    <row r="34" spans="1:18">
      <c r="A34" s="59"/>
      <c r="B34" s="59" t="s">
        <v>256</v>
      </c>
      <c r="C34" s="62" t="s">
        <v>358</v>
      </c>
      <c r="D34" s="61">
        <f t="shared" si="0"/>
        <v>0</v>
      </c>
      <c r="E34" s="61"/>
      <c r="F34" s="61"/>
      <c r="G34" s="61"/>
      <c r="H34" s="61"/>
      <c r="I34" s="61"/>
      <c r="J34" s="59"/>
      <c r="K34" s="59" t="s">
        <v>272</v>
      </c>
      <c r="L34" s="62" t="s">
        <v>349</v>
      </c>
      <c r="M34" s="61">
        <f t="shared" si="1"/>
        <v>3.01</v>
      </c>
      <c r="N34" s="61">
        <v>3.01</v>
      </c>
      <c r="O34" s="61"/>
      <c r="P34" s="61"/>
      <c r="Q34" s="61"/>
      <c r="R34" s="61"/>
    </row>
    <row r="35" spans="1:18">
      <c r="A35" s="59"/>
      <c r="B35" s="59" t="s">
        <v>258</v>
      </c>
      <c r="C35" s="62" t="s">
        <v>360</v>
      </c>
      <c r="D35" s="61">
        <f t="shared" si="0"/>
        <v>0</v>
      </c>
      <c r="E35" s="61"/>
      <c r="F35" s="61"/>
      <c r="G35" s="61"/>
      <c r="H35" s="61"/>
      <c r="I35" s="61"/>
      <c r="J35" s="59"/>
      <c r="K35" s="59" t="s">
        <v>346</v>
      </c>
      <c r="L35" s="62" t="s">
        <v>373</v>
      </c>
      <c r="M35" s="61">
        <f t="shared" si="1"/>
        <v>0</v>
      </c>
      <c r="N35" s="61">
        <v>0</v>
      </c>
      <c r="O35" s="61"/>
      <c r="P35" s="61"/>
      <c r="Q35" s="61"/>
      <c r="R35" s="61"/>
    </row>
    <row r="36" spans="1:18">
      <c r="A36" s="59"/>
      <c r="B36" s="59" t="s">
        <v>339</v>
      </c>
      <c r="C36" s="62" t="s">
        <v>364</v>
      </c>
      <c r="D36" s="61">
        <f t="shared" si="0"/>
        <v>0</v>
      </c>
      <c r="E36" s="61"/>
      <c r="F36" s="61"/>
      <c r="G36" s="61"/>
      <c r="H36" s="61"/>
      <c r="I36" s="61"/>
      <c r="J36" s="59"/>
      <c r="K36" s="59" t="s">
        <v>279</v>
      </c>
      <c r="L36" s="62" t="s">
        <v>335</v>
      </c>
      <c r="M36" s="61">
        <f t="shared" si="1"/>
        <v>38.73</v>
      </c>
      <c r="N36" s="61">
        <v>38.73</v>
      </c>
      <c r="O36" s="61"/>
      <c r="P36" s="61"/>
      <c r="Q36" s="61"/>
      <c r="R36" s="61"/>
    </row>
    <row r="37" spans="1:18">
      <c r="A37" s="59"/>
      <c r="B37" s="59" t="s">
        <v>290</v>
      </c>
      <c r="C37" s="62" t="s">
        <v>366</v>
      </c>
      <c r="D37" s="61">
        <f t="shared" si="0"/>
        <v>0</v>
      </c>
      <c r="E37" s="61"/>
      <c r="F37" s="61"/>
      <c r="G37" s="61"/>
      <c r="H37" s="61"/>
      <c r="I37" s="61"/>
      <c r="J37" s="59"/>
      <c r="K37" s="59" t="s">
        <v>299</v>
      </c>
      <c r="L37" s="62" t="s">
        <v>337</v>
      </c>
      <c r="M37" s="61">
        <f t="shared" si="1"/>
        <v>1.25</v>
      </c>
      <c r="N37" s="61">
        <v>1.25</v>
      </c>
      <c r="O37" s="61"/>
      <c r="P37" s="61"/>
      <c r="Q37" s="61"/>
      <c r="R37" s="61"/>
    </row>
    <row r="38" spans="1:18">
      <c r="A38" s="59"/>
      <c r="B38" s="59" t="s">
        <v>304</v>
      </c>
      <c r="C38" s="62" t="s">
        <v>368</v>
      </c>
      <c r="D38" s="61">
        <f t="shared" si="0"/>
        <v>0</v>
      </c>
      <c r="E38" s="61"/>
      <c r="F38" s="61"/>
      <c r="G38" s="61"/>
      <c r="H38" s="61"/>
      <c r="I38" s="61"/>
      <c r="J38" s="59"/>
      <c r="K38" s="59" t="s">
        <v>281</v>
      </c>
      <c r="L38" s="62" t="s">
        <v>344</v>
      </c>
      <c r="M38" s="61">
        <f t="shared" si="1"/>
        <v>17.34</v>
      </c>
      <c r="N38" s="61">
        <v>17.34</v>
      </c>
      <c r="O38" s="61"/>
      <c r="P38" s="61"/>
      <c r="Q38" s="61"/>
      <c r="R38" s="61"/>
    </row>
    <row r="39" spans="1:18">
      <c r="A39" s="58" t="s">
        <v>374</v>
      </c>
      <c r="B39" s="58" t="s">
        <v>319</v>
      </c>
      <c r="C39" s="60" t="s">
        <v>375</v>
      </c>
      <c r="D39" s="61">
        <f t="shared" si="0"/>
        <v>2188.69</v>
      </c>
      <c r="E39" s="61">
        <f>SUM(E40:E42)</f>
        <v>2188.69</v>
      </c>
      <c r="F39" s="61"/>
      <c r="G39" s="61"/>
      <c r="H39" s="61"/>
      <c r="I39" s="61"/>
      <c r="J39" s="59"/>
      <c r="K39" s="59" t="s">
        <v>376</v>
      </c>
      <c r="L39" s="62" t="s">
        <v>377</v>
      </c>
      <c r="M39" s="61">
        <f t="shared" si="1"/>
        <v>0</v>
      </c>
      <c r="N39" s="61">
        <v>0</v>
      </c>
      <c r="O39" s="61"/>
      <c r="P39" s="61"/>
      <c r="Q39" s="61"/>
      <c r="R39" s="61"/>
    </row>
    <row r="40" spans="1:18">
      <c r="A40" s="59"/>
      <c r="B40" s="59" t="s">
        <v>254</v>
      </c>
      <c r="C40" s="62" t="s">
        <v>99</v>
      </c>
      <c r="D40" s="61">
        <f t="shared" si="0"/>
        <v>1576.65</v>
      </c>
      <c r="E40" s="61">
        <v>1576.65</v>
      </c>
      <c r="F40" s="61"/>
      <c r="G40" s="61"/>
      <c r="H40" s="61"/>
      <c r="I40" s="61"/>
      <c r="J40" s="59"/>
      <c r="K40" s="59" t="s">
        <v>378</v>
      </c>
      <c r="L40" s="62" t="s">
        <v>379</v>
      </c>
      <c r="M40" s="61">
        <f t="shared" si="1"/>
        <v>0</v>
      </c>
      <c r="N40" s="61">
        <v>0</v>
      </c>
      <c r="O40" s="61"/>
      <c r="P40" s="61"/>
      <c r="Q40" s="61"/>
      <c r="R40" s="61"/>
    </row>
    <row r="41" spans="1:18">
      <c r="A41" s="59"/>
      <c r="B41" s="59" t="s">
        <v>256</v>
      </c>
      <c r="C41" s="62" t="s">
        <v>100</v>
      </c>
      <c r="D41" s="61">
        <f t="shared" ref="D41:D82" si="3">E41+F41</f>
        <v>612.04</v>
      </c>
      <c r="E41" s="61">
        <v>612.04</v>
      </c>
      <c r="F41" s="61"/>
      <c r="G41" s="61"/>
      <c r="H41" s="61"/>
      <c r="I41" s="61"/>
      <c r="J41" s="59"/>
      <c r="K41" s="59" t="s">
        <v>380</v>
      </c>
      <c r="L41" s="62" t="s">
        <v>381</v>
      </c>
      <c r="M41" s="61">
        <f t="shared" si="1"/>
        <v>0</v>
      </c>
      <c r="N41" s="61">
        <v>0</v>
      </c>
      <c r="O41" s="61"/>
      <c r="P41" s="61"/>
      <c r="Q41" s="61"/>
      <c r="R41" s="61"/>
    </row>
    <row r="42" spans="1:18">
      <c r="A42" s="59"/>
      <c r="B42" s="59" t="s">
        <v>304</v>
      </c>
      <c r="C42" s="62" t="s">
        <v>382</v>
      </c>
      <c r="D42" s="61">
        <f t="shared" si="3"/>
        <v>0</v>
      </c>
      <c r="E42" s="61"/>
      <c r="F42" s="61"/>
      <c r="G42" s="61"/>
      <c r="H42" s="61"/>
      <c r="I42" s="61"/>
      <c r="J42" s="59"/>
      <c r="K42" s="59" t="s">
        <v>283</v>
      </c>
      <c r="L42" s="62" t="s">
        <v>383</v>
      </c>
      <c r="M42" s="61">
        <f t="shared" ref="M42:M73" si="4">N42+O42</f>
        <v>471.8</v>
      </c>
      <c r="N42" s="61">
        <v>471.8</v>
      </c>
      <c r="O42" s="61"/>
      <c r="P42" s="61"/>
      <c r="Q42" s="61"/>
      <c r="R42" s="61"/>
    </row>
    <row r="43" spans="1:18">
      <c r="A43" s="58" t="s">
        <v>384</v>
      </c>
      <c r="B43" s="58" t="s">
        <v>319</v>
      </c>
      <c r="C43" s="60" t="s">
        <v>385</v>
      </c>
      <c r="D43" s="61">
        <f t="shared" si="3"/>
        <v>0</v>
      </c>
      <c r="E43" s="61"/>
      <c r="F43" s="61"/>
      <c r="G43" s="61"/>
      <c r="H43" s="61"/>
      <c r="I43" s="61"/>
      <c r="J43" s="59"/>
      <c r="K43" s="59" t="s">
        <v>386</v>
      </c>
      <c r="L43" s="62" t="s">
        <v>342</v>
      </c>
      <c r="M43" s="61">
        <f t="shared" si="4"/>
        <v>0</v>
      </c>
      <c r="N43" s="61">
        <v>0</v>
      </c>
      <c r="O43" s="61"/>
      <c r="P43" s="61"/>
      <c r="Q43" s="61"/>
      <c r="R43" s="61"/>
    </row>
    <row r="44" spans="1:18">
      <c r="A44" s="59"/>
      <c r="B44" s="59" t="s">
        <v>254</v>
      </c>
      <c r="C44" s="62" t="s">
        <v>387</v>
      </c>
      <c r="D44" s="61">
        <f t="shared" si="3"/>
        <v>0</v>
      </c>
      <c r="E44" s="61"/>
      <c r="F44" s="61"/>
      <c r="G44" s="61"/>
      <c r="H44" s="61"/>
      <c r="I44" s="61"/>
      <c r="J44" s="59"/>
      <c r="K44" s="59" t="s">
        <v>388</v>
      </c>
      <c r="L44" s="62" t="s">
        <v>389</v>
      </c>
      <c r="M44" s="61">
        <f t="shared" si="4"/>
        <v>0</v>
      </c>
      <c r="N44" s="61">
        <v>0</v>
      </c>
      <c r="O44" s="61"/>
      <c r="P44" s="61"/>
      <c r="Q44" s="61"/>
      <c r="R44" s="61"/>
    </row>
    <row r="45" spans="1:18">
      <c r="A45" s="59"/>
      <c r="B45" s="59" t="s">
        <v>256</v>
      </c>
      <c r="C45" s="62" t="s">
        <v>390</v>
      </c>
      <c r="D45" s="61">
        <f t="shared" si="3"/>
        <v>0</v>
      </c>
      <c r="E45" s="61"/>
      <c r="F45" s="61"/>
      <c r="G45" s="61"/>
      <c r="H45" s="61"/>
      <c r="I45" s="61"/>
      <c r="J45" s="59"/>
      <c r="K45" s="59" t="s">
        <v>391</v>
      </c>
      <c r="L45" s="62" t="s">
        <v>392</v>
      </c>
      <c r="M45" s="61">
        <f t="shared" si="4"/>
        <v>0</v>
      </c>
      <c r="N45" s="61">
        <v>0</v>
      </c>
      <c r="O45" s="61"/>
      <c r="P45" s="61"/>
      <c r="Q45" s="61"/>
      <c r="R45" s="61"/>
    </row>
    <row r="46" spans="1:18">
      <c r="A46" s="58" t="s">
        <v>393</v>
      </c>
      <c r="B46" s="58" t="s">
        <v>319</v>
      </c>
      <c r="C46" s="60" t="s">
        <v>394</v>
      </c>
      <c r="D46" s="61">
        <f t="shared" si="3"/>
        <v>0</v>
      </c>
      <c r="E46" s="61"/>
      <c r="F46" s="61"/>
      <c r="G46" s="61"/>
      <c r="H46" s="61"/>
      <c r="I46" s="61"/>
      <c r="J46" s="59"/>
      <c r="K46" s="59" t="s">
        <v>285</v>
      </c>
      <c r="L46" s="62" t="s">
        <v>348</v>
      </c>
      <c r="M46" s="61">
        <f t="shared" si="4"/>
        <v>10.5</v>
      </c>
      <c r="N46" s="61">
        <v>10.5</v>
      </c>
      <c r="O46" s="61"/>
      <c r="P46" s="61"/>
      <c r="Q46" s="61"/>
      <c r="R46" s="61"/>
    </row>
    <row r="47" spans="1:18">
      <c r="A47" s="59"/>
      <c r="B47" s="59" t="s">
        <v>254</v>
      </c>
      <c r="C47" s="62" t="s">
        <v>395</v>
      </c>
      <c r="D47" s="61">
        <f t="shared" si="3"/>
        <v>0</v>
      </c>
      <c r="E47" s="61"/>
      <c r="F47" s="61"/>
      <c r="G47" s="61"/>
      <c r="H47" s="61"/>
      <c r="I47" s="61"/>
      <c r="J47" s="59"/>
      <c r="K47" s="59" t="s">
        <v>287</v>
      </c>
      <c r="L47" s="62" t="s">
        <v>396</v>
      </c>
      <c r="M47" s="61">
        <f t="shared" si="4"/>
        <v>22.38</v>
      </c>
      <c r="N47" s="61">
        <v>22.38</v>
      </c>
      <c r="O47" s="61"/>
      <c r="P47" s="61"/>
      <c r="Q47" s="61"/>
      <c r="R47" s="61"/>
    </row>
    <row r="48" spans="1:18">
      <c r="A48" s="59"/>
      <c r="B48" s="59" t="s">
        <v>256</v>
      </c>
      <c r="C48" s="62" t="s">
        <v>397</v>
      </c>
      <c r="D48" s="61">
        <f t="shared" si="3"/>
        <v>0</v>
      </c>
      <c r="E48" s="61"/>
      <c r="F48" s="61"/>
      <c r="G48" s="61"/>
      <c r="H48" s="61"/>
      <c r="I48" s="61"/>
      <c r="J48" s="59"/>
      <c r="K48" s="59" t="s">
        <v>398</v>
      </c>
      <c r="L48" s="62" t="s">
        <v>399</v>
      </c>
      <c r="M48" s="61">
        <f t="shared" si="4"/>
        <v>0</v>
      </c>
      <c r="N48" s="61"/>
      <c r="O48" s="61"/>
      <c r="P48" s="61"/>
      <c r="Q48" s="61"/>
      <c r="R48" s="61"/>
    </row>
    <row r="49" spans="1:18">
      <c r="A49" s="59"/>
      <c r="B49" s="59" t="s">
        <v>304</v>
      </c>
      <c r="C49" s="62" t="s">
        <v>400</v>
      </c>
      <c r="D49" s="61">
        <f t="shared" si="3"/>
        <v>0</v>
      </c>
      <c r="E49" s="61"/>
      <c r="F49" s="61"/>
      <c r="G49" s="61"/>
      <c r="H49" s="61"/>
      <c r="I49" s="61"/>
      <c r="J49" s="59"/>
      <c r="K49" s="59" t="s">
        <v>304</v>
      </c>
      <c r="L49" s="62" t="s">
        <v>351</v>
      </c>
      <c r="M49" s="61">
        <f t="shared" si="4"/>
        <v>0</v>
      </c>
      <c r="N49" s="61"/>
      <c r="O49" s="61"/>
      <c r="P49" s="61"/>
      <c r="Q49" s="61"/>
      <c r="R49" s="61"/>
    </row>
    <row r="50" spans="1:18">
      <c r="A50" s="58" t="s">
        <v>401</v>
      </c>
      <c r="B50" s="59" t="s">
        <v>319</v>
      </c>
      <c r="C50" s="60" t="s">
        <v>402</v>
      </c>
      <c r="D50" s="61">
        <f t="shared" si="3"/>
        <v>0</v>
      </c>
      <c r="E50" s="61"/>
      <c r="F50" s="61"/>
      <c r="G50" s="61"/>
      <c r="H50" s="61"/>
      <c r="I50" s="61"/>
      <c r="J50" s="58" t="s">
        <v>403</v>
      </c>
      <c r="K50" s="58" t="s">
        <v>319</v>
      </c>
      <c r="L50" s="60" t="s">
        <v>101</v>
      </c>
      <c r="M50" s="61">
        <f t="shared" si="4"/>
        <v>363.85</v>
      </c>
      <c r="N50" s="61">
        <f>SUM(N51:N61)</f>
        <v>363.85</v>
      </c>
      <c r="O50" s="61"/>
      <c r="P50" s="61"/>
      <c r="Q50" s="61"/>
      <c r="R50" s="61"/>
    </row>
    <row r="51" spans="1:18">
      <c r="A51" s="59"/>
      <c r="B51" s="59" t="s">
        <v>254</v>
      </c>
      <c r="C51" s="62" t="s">
        <v>404</v>
      </c>
      <c r="D51" s="61">
        <f t="shared" si="3"/>
        <v>0</v>
      </c>
      <c r="E51" s="61"/>
      <c r="F51" s="61"/>
      <c r="G51" s="61"/>
      <c r="H51" s="61"/>
      <c r="I51" s="61"/>
      <c r="J51" s="59"/>
      <c r="K51" s="59" t="s">
        <v>254</v>
      </c>
      <c r="L51" s="62" t="s">
        <v>405</v>
      </c>
      <c r="M51" s="61">
        <f t="shared" si="4"/>
        <v>0</v>
      </c>
      <c r="N51" s="61"/>
      <c r="O51" s="61"/>
      <c r="P51" s="61"/>
      <c r="Q51" s="61"/>
      <c r="R51" s="61"/>
    </row>
    <row r="52" spans="1:18">
      <c r="A52" s="59"/>
      <c r="B52" s="59" t="s">
        <v>256</v>
      </c>
      <c r="C52" s="62" t="s">
        <v>406</v>
      </c>
      <c r="D52" s="61">
        <f t="shared" si="3"/>
        <v>0</v>
      </c>
      <c r="E52" s="61"/>
      <c r="F52" s="61"/>
      <c r="G52" s="61"/>
      <c r="H52" s="61"/>
      <c r="I52" s="61"/>
      <c r="J52" s="59"/>
      <c r="K52" s="59" t="s">
        <v>256</v>
      </c>
      <c r="L52" s="62" t="s">
        <v>407</v>
      </c>
      <c r="M52" s="61">
        <f t="shared" si="4"/>
        <v>39.78</v>
      </c>
      <c r="N52" s="61">
        <v>39.78</v>
      </c>
      <c r="O52" s="61"/>
      <c r="P52" s="61"/>
      <c r="Q52" s="61"/>
      <c r="R52" s="61"/>
    </row>
    <row r="53" spans="1:18">
      <c r="A53" s="58" t="s">
        <v>408</v>
      </c>
      <c r="B53" s="58" t="s">
        <v>319</v>
      </c>
      <c r="C53" s="60" t="s">
        <v>101</v>
      </c>
      <c r="D53" s="61">
        <f t="shared" si="3"/>
        <v>363.84</v>
      </c>
      <c r="E53" s="61">
        <f>SUM(E54:E58)</f>
        <v>363.84</v>
      </c>
      <c r="F53" s="61"/>
      <c r="G53" s="61"/>
      <c r="H53" s="61"/>
      <c r="I53" s="61"/>
      <c r="J53" s="59"/>
      <c r="K53" s="59" t="s">
        <v>258</v>
      </c>
      <c r="L53" s="62" t="s">
        <v>409</v>
      </c>
      <c r="M53" s="61">
        <f t="shared" si="4"/>
        <v>0</v>
      </c>
      <c r="N53" s="61"/>
      <c r="O53" s="61"/>
      <c r="P53" s="61"/>
      <c r="Q53" s="61"/>
      <c r="R53" s="61"/>
    </row>
    <row r="54" spans="1:18">
      <c r="A54" s="59"/>
      <c r="B54" s="59" t="s">
        <v>254</v>
      </c>
      <c r="C54" s="62" t="s">
        <v>410</v>
      </c>
      <c r="D54" s="61">
        <f t="shared" si="3"/>
        <v>294.73</v>
      </c>
      <c r="E54" s="61">
        <v>294.73</v>
      </c>
      <c r="F54" s="61"/>
      <c r="G54" s="61"/>
      <c r="H54" s="61"/>
      <c r="I54" s="61"/>
      <c r="J54" s="59"/>
      <c r="K54" s="59" t="s">
        <v>339</v>
      </c>
      <c r="L54" s="62" t="s">
        <v>411</v>
      </c>
      <c r="M54" s="61">
        <f t="shared" si="4"/>
        <v>0</v>
      </c>
      <c r="N54" s="61"/>
      <c r="O54" s="61"/>
      <c r="P54" s="61"/>
      <c r="Q54" s="61"/>
      <c r="R54" s="61"/>
    </row>
    <row r="55" spans="1:18">
      <c r="A55" s="59"/>
      <c r="B55" s="59" t="s">
        <v>256</v>
      </c>
      <c r="C55" s="62" t="s">
        <v>412</v>
      </c>
      <c r="D55" s="61">
        <f t="shared" si="3"/>
        <v>0</v>
      </c>
      <c r="E55" s="61">
        <v>0</v>
      </c>
      <c r="F55" s="61"/>
      <c r="G55" s="61"/>
      <c r="H55" s="61"/>
      <c r="I55" s="61"/>
      <c r="J55" s="59"/>
      <c r="K55" s="59" t="s">
        <v>290</v>
      </c>
      <c r="L55" s="62" t="s">
        <v>413</v>
      </c>
      <c r="M55" s="61">
        <f t="shared" si="4"/>
        <v>264.3</v>
      </c>
      <c r="N55" s="61">
        <v>264.3</v>
      </c>
      <c r="O55" s="61"/>
      <c r="P55" s="61"/>
      <c r="Q55" s="61"/>
      <c r="R55" s="61"/>
    </row>
    <row r="56" spans="1:18">
      <c r="A56" s="59"/>
      <c r="B56" s="59" t="s">
        <v>258</v>
      </c>
      <c r="C56" s="62" t="s">
        <v>414</v>
      </c>
      <c r="D56" s="61">
        <f t="shared" si="3"/>
        <v>0</v>
      </c>
      <c r="E56" s="61">
        <v>0</v>
      </c>
      <c r="F56" s="61"/>
      <c r="G56" s="61"/>
      <c r="H56" s="61"/>
      <c r="I56" s="61"/>
      <c r="J56" s="59"/>
      <c r="K56" s="59" t="s">
        <v>275</v>
      </c>
      <c r="L56" s="62" t="s">
        <v>415</v>
      </c>
      <c r="M56" s="61">
        <f t="shared" si="4"/>
        <v>0</v>
      </c>
      <c r="N56" s="61"/>
      <c r="O56" s="61"/>
      <c r="P56" s="61"/>
      <c r="Q56" s="61"/>
      <c r="R56" s="61"/>
    </row>
    <row r="57" spans="1:18">
      <c r="A57" s="59"/>
      <c r="B57" s="59" t="s">
        <v>290</v>
      </c>
      <c r="C57" s="62" t="s">
        <v>416</v>
      </c>
      <c r="D57" s="61">
        <f t="shared" si="3"/>
        <v>39.78</v>
      </c>
      <c r="E57" s="61">
        <v>39.78</v>
      </c>
      <c r="F57" s="61"/>
      <c r="G57" s="61"/>
      <c r="H57" s="61"/>
      <c r="I57" s="61"/>
      <c r="J57" s="59"/>
      <c r="K57" s="59" t="s">
        <v>260</v>
      </c>
      <c r="L57" s="62" t="s">
        <v>417</v>
      </c>
      <c r="M57" s="61">
        <f t="shared" si="4"/>
        <v>0</v>
      </c>
      <c r="N57" s="61"/>
      <c r="O57" s="61"/>
      <c r="P57" s="61"/>
      <c r="Q57" s="61"/>
      <c r="R57" s="61"/>
    </row>
    <row r="58" spans="1:18">
      <c r="A58" s="59"/>
      <c r="B58" s="59" t="s">
        <v>304</v>
      </c>
      <c r="C58" s="62" t="s">
        <v>418</v>
      </c>
      <c r="D58" s="61">
        <f t="shared" si="3"/>
        <v>29.33</v>
      </c>
      <c r="E58" s="61">
        <v>29.33</v>
      </c>
      <c r="F58" s="61"/>
      <c r="G58" s="61"/>
      <c r="H58" s="61"/>
      <c r="I58" s="61"/>
      <c r="J58" s="59"/>
      <c r="K58" s="59" t="s">
        <v>262</v>
      </c>
      <c r="L58" s="62" t="s">
        <v>412</v>
      </c>
      <c r="M58" s="61">
        <f t="shared" si="4"/>
        <v>0</v>
      </c>
      <c r="N58" s="61"/>
      <c r="O58" s="61"/>
      <c r="P58" s="61"/>
      <c r="Q58" s="61"/>
      <c r="R58" s="61"/>
    </row>
    <row r="59" spans="1:18">
      <c r="A59" s="58" t="s">
        <v>419</v>
      </c>
      <c r="B59" s="58" t="s">
        <v>319</v>
      </c>
      <c r="C59" s="60" t="s">
        <v>420</v>
      </c>
      <c r="D59" s="61">
        <f t="shared" si="3"/>
        <v>0</v>
      </c>
      <c r="E59" s="61"/>
      <c r="F59" s="61"/>
      <c r="G59" s="61"/>
      <c r="H59" s="61"/>
      <c r="I59" s="61"/>
      <c r="J59" s="59"/>
      <c r="K59" s="59" t="s">
        <v>264</v>
      </c>
      <c r="L59" s="62" t="s">
        <v>421</v>
      </c>
      <c r="M59" s="61">
        <f t="shared" si="4"/>
        <v>30.43</v>
      </c>
      <c r="N59" s="61">
        <v>30.43</v>
      </c>
      <c r="O59" s="61"/>
      <c r="P59" s="61"/>
      <c r="Q59" s="61"/>
      <c r="R59" s="61"/>
    </row>
    <row r="60" spans="1:18">
      <c r="A60" s="59"/>
      <c r="B60" s="59" t="s">
        <v>256</v>
      </c>
      <c r="C60" s="62" t="s">
        <v>422</v>
      </c>
      <c r="D60" s="61">
        <f t="shared" si="3"/>
        <v>0</v>
      </c>
      <c r="E60" s="61"/>
      <c r="F60" s="61"/>
      <c r="G60" s="61"/>
      <c r="H60" s="61"/>
      <c r="I60" s="61"/>
      <c r="J60" s="59"/>
      <c r="K60" s="59" t="s">
        <v>266</v>
      </c>
      <c r="L60" s="62" t="s">
        <v>414</v>
      </c>
      <c r="M60" s="61">
        <f t="shared" si="4"/>
        <v>0</v>
      </c>
      <c r="N60" s="61"/>
      <c r="O60" s="61"/>
      <c r="P60" s="61"/>
      <c r="Q60" s="61"/>
      <c r="R60" s="61"/>
    </row>
    <row r="61" spans="1:18">
      <c r="A61" s="59"/>
      <c r="B61" s="59" t="s">
        <v>258</v>
      </c>
      <c r="C61" s="62" t="s">
        <v>423</v>
      </c>
      <c r="D61" s="61">
        <f t="shared" si="3"/>
        <v>0</v>
      </c>
      <c r="E61" s="61"/>
      <c r="F61" s="61"/>
      <c r="G61" s="61"/>
      <c r="H61" s="61"/>
      <c r="I61" s="61"/>
      <c r="J61" s="59"/>
      <c r="K61" s="59" t="s">
        <v>304</v>
      </c>
      <c r="L61" s="62" t="s">
        <v>424</v>
      </c>
      <c r="M61" s="61">
        <f t="shared" si="4"/>
        <v>29.34</v>
      </c>
      <c r="N61" s="61">
        <v>29.34</v>
      </c>
      <c r="O61" s="61"/>
      <c r="P61" s="61"/>
      <c r="Q61" s="61"/>
      <c r="R61" s="61"/>
    </row>
    <row r="62" spans="1:18">
      <c r="A62" s="58" t="s">
        <v>425</v>
      </c>
      <c r="B62" s="58" t="s">
        <v>319</v>
      </c>
      <c r="C62" s="60" t="s">
        <v>426</v>
      </c>
      <c r="D62" s="61">
        <f t="shared" si="3"/>
        <v>0</v>
      </c>
      <c r="E62" s="61"/>
      <c r="F62" s="61"/>
      <c r="G62" s="61"/>
      <c r="H62" s="61"/>
      <c r="I62" s="61"/>
      <c r="J62" s="58" t="s">
        <v>427</v>
      </c>
      <c r="K62" s="58" t="s">
        <v>319</v>
      </c>
      <c r="L62" s="60" t="s">
        <v>426</v>
      </c>
      <c r="M62" s="61">
        <f t="shared" si="4"/>
        <v>0</v>
      </c>
      <c r="N62" s="61"/>
      <c r="O62" s="61"/>
      <c r="P62" s="61"/>
      <c r="Q62" s="61"/>
      <c r="R62" s="61"/>
    </row>
    <row r="63" spans="1:18">
      <c r="A63" s="59"/>
      <c r="B63" s="59" t="s">
        <v>254</v>
      </c>
      <c r="C63" s="62" t="s">
        <v>428</v>
      </c>
      <c r="D63" s="61">
        <f t="shared" si="3"/>
        <v>0</v>
      </c>
      <c r="E63" s="61"/>
      <c r="F63" s="61"/>
      <c r="G63" s="61"/>
      <c r="H63" s="61"/>
      <c r="I63" s="61"/>
      <c r="J63" s="59"/>
      <c r="K63" s="59" t="s">
        <v>254</v>
      </c>
      <c r="L63" s="62" t="s">
        <v>428</v>
      </c>
      <c r="M63" s="61">
        <f t="shared" si="4"/>
        <v>0</v>
      </c>
      <c r="N63" s="61"/>
      <c r="O63" s="61"/>
      <c r="P63" s="61"/>
      <c r="Q63" s="61"/>
      <c r="R63" s="61"/>
    </row>
    <row r="64" spans="1:18">
      <c r="A64" s="59"/>
      <c r="B64" s="59" t="s">
        <v>256</v>
      </c>
      <c r="C64" s="62" t="s">
        <v>429</v>
      </c>
      <c r="D64" s="61">
        <f t="shared" si="3"/>
        <v>0</v>
      </c>
      <c r="E64" s="61"/>
      <c r="F64" s="61"/>
      <c r="G64" s="61"/>
      <c r="H64" s="61"/>
      <c r="I64" s="61"/>
      <c r="J64" s="59"/>
      <c r="K64" s="59" t="s">
        <v>256</v>
      </c>
      <c r="L64" s="62" t="s">
        <v>429</v>
      </c>
      <c r="M64" s="61">
        <f t="shared" si="4"/>
        <v>0</v>
      </c>
      <c r="N64" s="61"/>
      <c r="O64" s="61"/>
      <c r="P64" s="61"/>
      <c r="Q64" s="61"/>
      <c r="R64" s="61"/>
    </row>
    <row r="65" spans="1:18">
      <c r="A65" s="59"/>
      <c r="B65" s="59" t="s">
        <v>258</v>
      </c>
      <c r="C65" s="62" t="s">
        <v>430</v>
      </c>
      <c r="D65" s="61">
        <f t="shared" si="3"/>
        <v>0</v>
      </c>
      <c r="E65" s="61"/>
      <c r="F65" s="61"/>
      <c r="G65" s="61"/>
      <c r="H65" s="61"/>
      <c r="I65" s="61"/>
      <c r="J65" s="59"/>
      <c r="K65" s="59" t="s">
        <v>258</v>
      </c>
      <c r="L65" s="62" t="s">
        <v>430</v>
      </c>
      <c r="M65" s="61">
        <f t="shared" si="4"/>
        <v>0</v>
      </c>
      <c r="N65" s="61"/>
      <c r="O65" s="61"/>
      <c r="P65" s="61"/>
      <c r="Q65" s="61"/>
      <c r="R65" s="61"/>
    </row>
    <row r="66" spans="1:18">
      <c r="A66" s="59"/>
      <c r="B66" s="59" t="s">
        <v>339</v>
      </c>
      <c r="C66" s="62" t="s">
        <v>431</v>
      </c>
      <c r="D66" s="61">
        <f t="shared" si="3"/>
        <v>0</v>
      </c>
      <c r="E66" s="61"/>
      <c r="F66" s="61"/>
      <c r="G66" s="61"/>
      <c r="H66" s="61"/>
      <c r="I66" s="61"/>
      <c r="J66" s="59"/>
      <c r="K66" s="59" t="s">
        <v>339</v>
      </c>
      <c r="L66" s="62" t="s">
        <v>431</v>
      </c>
      <c r="M66" s="61">
        <f t="shared" si="4"/>
        <v>0</v>
      </c>
      <c r="N66" s="61"/>
      <c r="O66" s="61"/>
      <c r="P66" s="61"/>
      <c r="Q66" s="61"/>
      <c r="R66" s="61"/>
    </row>
    <row r="67" spans="1:18">
      <c r="A67" s="58" t="s">
        <v>432</v>
      </c>
      <c r="B67" s="58" t="s">
        <v>319</v>
      </c>
      <c r="C67" s="60" t="s">
        <v>433</v>
      </c>
      <c r="D67" s="61">
        <f t="shared" si="3"/>
        <v>0</v>
      </c>
      <c r="E67" s="61"/>
      <c r="F67" s="61"/>
      <c r="G67" s="61"/>
      <c r="H67" s="61"/>
      <c r="I67" s="61"/>
      <c r="J67" s="58" t="s">
        <v>434</v>
      </c>
      <c r="K67" s="58" t="s">
        <v>319</v>
      </c>
      <c r="L67" s="60" t="s">
        <v>435</v>
      </c>
      <c r="M67" s="61">
        <f t="shared" si="4"/>
        <v>0</v>
      </c>
      <c r="N67" s="61"/>
      <c r="O67" s="61"/>
      <c r="P67" s="61"/>
      <c r="Q67" s="61"/>
      <c r="R67" s="61"/>
    </row>
    <row r="68" spans="1:18">
      <c r="A68" s="59"/>
      <c r="B68" s="59" t="s">
        <v>254</v>
      </c>
      <c r="C68" s="62" t="s">
        <v>436</v>
      </c>
      <c r="D68" s="61">
        <f t="shared" si="3"/>
        <v>0</v>
      </c>
      <c r="E68" s="61"/>
      <c r="F68" s="61"/>
      <c r="G68" s="61"/>
      <c r="H68" s="61"/>
      <c r="I68" s="61"/>
      <c r="J68" s="59"/>
      <c r="K68" s="59" t="s">
        <v>254</v>
      </c>
      <c r="L68" s="62" t="s">
        <v>437</v>
      </c>
      <c r="M68" s="61">
        <f t="shared" si="4"/>
        <v>0</v>
      </c>
      <c r="N68" s="61"/>
      <c r="O68" s="61"/>
      <c r="P68" s="61"/>
      <c r="Q68" s="61"/>
      <c r="R68" s="61"/>
    </row>
    <row r="69" spans="1:18">
      <c r="A69" s="59"/>
      <c r="B69" s="59" t="s">
        <v>256</v>
      </c>
      <c r="C69" s="62" t="s">
        <v>438</v>
      </c>
      <c r="D69" s="61">
        <f t="shared" si="3"/>
        <v>0</v>
      </c>
      <c r="E69" s="61"/>
      <c r="F69" s="61"/>
      <c r="G69" s="61"/>
      <c r="H69" s="61"/>
      <c r="I69" s="61"/>
      <c r="J69" s="59"/>
      <c r="K69" s="59" t="s">
        <v>256</v>
      </c>
      <c r="L69" s="62" t="s">
        <v>439</v>
      </c>
      <c r="M69" s="61">
        <f t="shared" si="4"/>
        <v>0</v>
      </c>
      <c r="N69" s="61"/>
      <c r="O69" s="61"/>
      <c r="P69" s="61"/>
      <c r="Q69" s="61"/>
      <c r="R69" s="61"/>
    </row>
    <row r="70" spans="1:18">
      <c r="A70" s="58" t="s">
        <v>440</v>
      </c>
      <c r="B70" s="58" t="s">
        <v>319</v>
      </c>
      <c r="C70" s="60" t="s">
        <v>441</v>
      </c>
      <c r="D70" s="61">
        <f t="shared" si="3"/>
        <v>0</v>
      </c>
      <c r="E70" s="61"/>
      <c r="F70" s="61"/>
      <c r="G70" s="61"/>
      <c r="H70" s="61"/>
      <c r="I70" s="61"/>
      <c r="J70" s="59"/>
      <c r="K70" s="59" t="s">
        <v>258</v>
      </c>
      <c r="L70" s="62" t="s">
        <v>442</v>
      </c>
      <c r="M70" s="61">
        <f t="shared" si="4"/>
        <v>0</v>
      </c>
      <c r="N70" s="61"/>
      <c r="O70" s="61"/>
      <c r="P70" s="61"/>
      <c r="Q70" s="61"/>
      <c r="R70" s="61"/>
    </row>
    <row r="71" spans="1:18">
      <c r="A71" s="59"/>
      <c r="B71" s="59" t="s">
        <v>254</v>
      </c>
      <c r="C71" s="62" t="s">
        <v>443</v>
      </c>
      <c r="D71" s="61">
        <f t="shared" si="3"/>
        <v>0</v>
      </c>
      <c r="E71" s="61"/>
      <c r="F71" s="61"/>
      <c r="G71" s="61"/>
      <c r="H71" s="61"/>
      <c r="I71" s="61"/>
      <c r="J71" s="59"/>
      <c r="K71" s="59" t="s">
        <v>290</v>
      </c>
      <c r="L71" s="62" t="s">
        <v>358</v>
      </c>
      <c r="M71" s="61">
        <f t="shared" si="4"/>
        <v>0</v>
      </c>
      <c r="N71" s="61"/>
      <c r="O71" s="61"/>
      <c r="P71" s="61"/>
      <c r="Q71" s="61"/>
      <c r="R71" s="61"/>
    </row>
    <row r="72" spans="1:18">
      <c r="A72" s="59"/>
      <c r="B72" s="59" t="s">
        <v>256</v>
      </c>
      <c r="C72" s="62" t="s">
        <v>444</v>
      </c>
      <c r="D72" s="61">
        <f t="shared" si="3"/>
        <v>0</v>
      </c>
      <c r="E72" s="61"/>
      <c r="F72" s="61"/>
      <c r="G72" s="61"/>
      <c r="H72" s="61"/>
      <c r="I72" s="61"/>
      <c r="J72" s="59"/>
      <c r="K72" s="59" t="s">
        <v>275</v>
      </c>
      <c r="L72" s="62" t="s">
        <v>366</v>
      </c>
      <c r="M72" s="61">
        <f t="shared" si="4"/>
        <v>0</v>
      </c>
      <c r="N72" s="61"/>
      <c r="O72" s="61"/>
      <c r="P72" s="61"/>
      <c r="Q72" s="61"/>
      <c r="R72" s="61"/>
    </row>
    <row r="73" spans="1:18">
      <c r="A73" s="59"/>
      <c r="B73" s="59" t="s">
        <v>258</v>
      </c>
      <c r="C73" s="62" t="s">
        <v>445</v>
      </c>
      <c r="D73" s="61">
        <f t="shared" si="3"/>
        <v>0</v>
      </c>
      <c r="E73" s="61"/>
      <c r="F73" s="61"/>
      <c r="G73" s="61"/>
      <c r="H73" s="61"/>
      <c r="I73" s="61"/>
      <c r="J73" s="59"/>
      <c r="K73" s="59" t="s">
        <v>260</v>
      </c>
      <c r="L73" s="62" t="s">
        <v>446</v>
      </c>
      <c r="M73" s="61">
        <f t="shared" si="4"/>
        <v>0</v>
      </c>
      <c r="N73" s="61"/>
      <c r="O73" s="61"/>
      <c r="P73" s="61"/>
      <c r="Q73" s="61"/>
      <c r="R73" s="61"/>
    </row>
    <row r="74" spans="1:18">
      <c r="A74" s="59"/>
      <c r="B74" s="59" t="s">
        <v>339</v>
      </c>
      <c r="C74" s="62" t="s">
        <v>447</v>
      </c>
      <c r="D74" s="61">
        <f t="shared" si="3"/>
        <v>0</v>
      </c>
      <c r="E74" s="61"/>
      <c r="F74" s="61"/>
      <c r="G74" s="61"/>
      <c r="H74" s="61"/>
      <c r="I74" s="61"/>
      <c r="J74" s="59"/>
      <c r="K74" s="59" t="s">
        <v>262</v>
      </c>
      <c r="L74" s="62" t="s">
        <v>448</v>
      </c>
      <c r="M74" s="61">
        <f t="shared" ref="M74:M114" si="5">N74+O74</f>
        <v>0</v>
      </c>
      <c r="N74" s="61"/>
      <c r="O74" s="61"/>
      <c r="P74" s="61"/>
      <c r="Q74" s="61"/>
      <c r="R74" s="61"/>
    </row>
    <row r="75" spans="1:18">
      <c r="A75" s="58" t="s">
        <v>449</v>
      </c>
      <c r="B75" s="58" t="s">
        <v>319</v>
      </c>
      <c r="C75" s="60" t="s">
        <v>450</v>
      </c>
      <c r="D75" s="61">
        <f t="shared" si="3"/>
        <v>0</v>
      </c>
      <c r="E75" s="61"/>
      <c r="F75" s="61"/>
      <c r="G75" s="61"/>
      <c r="H75" s="61"/>
      <c r="I75" s="61"/>
      <c r="J75" s="59"/>
      <c r="K75" s="59" t="s">
        <v>272</v>
      </c>
      <c r="L75" s="62" t="s">
        <v>360</v>
      </c>
      <c r="M75" s="61">
        <f t="shared" si="5"/>
        <v>0</v>
      </c>
      <c r="N75" s="61"/>
      <c r="O75" s="61"/>
      <c r="P75" s="61"/>
      <c r="Q75" s="61"/>
      <c r="R75" s="61"/>
    </row>
    <row r="76" spans="1:18">
      <c r="A76" s="59"/>
      <c r="B76" s="59" t="s">
        <v>254</v>
      </c>
      <c r="C76" s="62" t="s">
        <v>451</v>
      </c>
      <c r="D76" s="61">
        <f t="shared" si="3"/>
        <v>0</v>
      </c>
      <c r="E76" s="61"/>
      <c r="F76" s="61"/>
      <c r="G76" s="61"/>
      <c r="H76" s="61"/>
      <c r="I76" s="61"/>
      <c r="J76" s="59"/>
      <c r="K76" s="59" t="s">
        <v>452</v>
      </c>
      <c r="L76" s="62" t="s">
        <v>453</v>
      </c>
      <c r="M76" s="61">
        <f t="shared" si="5"/>
        <v>0</v>
      </c>
      <c r="N76" s="61"/>
      <c r="O76" s="61"/>
      <c r="P76" s="61"/>
      <c r="Q76" s="61"/>
      <c r="R76" s="61"/>
    </row>
    <row r="77" spans="1:18">
      <c r="A77" s="59"/>
      <c r="B77" s="59" t="s">
        <v>256</v>
      </c>
      <c r="C77" s="62" t="s">
        <v>454</v>
      </c>
      <c r="D77" s="61">
        <f t="shared" si="3"/>
        <v>0</v>
      </c>
      <c r="E77" s="61"/>
      <c r="F77" s="61"/>
      <c r="G77" s="61"/>
      <c r="H77" s="61"/>
      <c r="I77" s="61"/>
      <c r="J77" s="59"/>
      <c r="K77" s="59" t="s">
        <v>455</v>
      </c>
      <c r="L77" s="62" t="s">
        <v>456</v>
      </c>
      <c r="M77" s="61">
        <f t="shared" si="5"/>
        <v>0</v>
      </c>
      <c r="N77" s="61"/>
      <c r="O77" s="61"/>
      <c r="P77" s="61"/>
      <c r="Q77" s="61"/>
      <c r="R77" s="61"/>
    </row>
    <row r="78" spans="1:18">
      <c r="A78" s="58" t="s">
        <v>457</v>
      </c>
      <c r="B78" s="58" t="s">
        <v>319</v>
      </c>
      <c r="C78" s="60" t="s">
        <v>458</v>
      </c>
      <c r="D78" s="61">
        <f t="shared" si="3"/>
        <v>0</v>
      </c>
      <c r="E78" s="61"/>
      <c r="F78" s="61"/>
      <c r="G78" s="61"/>
      <c r="H78" s="61"/>
      <c r="I78" s="61"/>
      <c r="J78" s="59"/>
      <c r="K78" s="59" t="s">
        <v>459</v>
      </c>
      <c r="L78" s="62" t="s">
        <v>460</v>
      </c>
      <c r="M78" s="61">
        <f t="shared" si="5"/>
        <v>0</v>
      </c>
      <c r="N78" s="61"/>
      <c r="O78" s="61"/>
      <c r="P78" s="61"/>
      <c r="Q78" s="61"/>
      <c r="R78" s="61"/>
    </row>
    <row r="79" spans="1:18">
      <c r="A79" s="59"/>
      <c r="B79" s="59" t="s">
        <v>275</v>
      </c>
      <c r="C79" s="62" t="s">
        <v>461</v>
      </c>
      <c r="D79" s="61">
        <f t="shared" si="3"/>
        <v>0</v>
      </c>
      <c r="E79" s="61"/>
      <c r="F79" s="61"/>
      <c r="G79" s="61"/>
      <c r="H79" s="61"/>
      <c r="I79" s="61"/>
      <c r="J79" s="59"/>
      <c r="K79" s="59" t="s">
        <v>304</v>
      </c>
      <c r="L79" s="62" t="s">
        <v>462</v>
      </c>
      <c r="M79" s="61">
        <f t="shared" si="5"/>
        <v>0</v>
      </c>
      <c r="N79" s="61"/>
      <c r="O79" s="61"/>
      <c r="P79" s="61"/>
      <c r="Q79" s="61"/>
      <c r="R79" s="61"/>
    </row>
    <row r="80" spans="1:18">
      <c r="A80" s="59"/>
      <c r="B80" s="59" t="s">
        <v>260</v>
      </c>
      <c r="C80" s="62" t="s">
        <v>463</v>
      </c>
      <c r="D80" s="61">
        <f t="shared" si="3"/>
        <v>0</v>
      </c>
      <c r="E80" s="61"/>
      <c r="F80" s="61"/>
      <c r="G80" s="61"/>
      <c r="H80" s="61"/>
      <c r="I80" s="61"/>
      <c r="J80" s="58" t="s">
        <v>464</v>
      </c>
      <c r="K80" s="58" t="s">
        <v>319</v>
      </c>
      <c r="L80" s="60" t="s">
        <v>465</v>
      </c>
      <c r="M80" s="61">
        <f t="shared" si="5"/>
        <v>10</v>
      </c>
      <c r="N80" s="61">
        <f>SUM(N81:N96)</f>
        <v>0</v>
      </c>
      <c r="O80" s="61">
        <f>SUM(O81:O96)</f>
        <v>10</v>
      </c>
      <c r="P80" s="61">
        <f>SUM(P81:P96)</f>
        <v>0</v>
      </c>
      <c r="Q80" s="61">
        <f>SUM(Q81:Q96)</f>
        <v>0</v>
      </c>
      <c r="R80" s="61">
        <f>SUM(R81:R96)</f>
        <v>50</v>
      </c>
    </row>
    <row r="81" spans="1:18">
      <c r="A81" s="59"/>
      <c r="B81" s="59" t="s">
        <v>262</v>
      </c>
      <c r="C81" s="62" t="s">
        <v>466</v>
      </c>
      <c r="D81" s="61">
        <f t="shared" si="3"/>
        <v>0</v>
      </c>
      <c r="E81" s="61"/>
      <c r="F81" s="61"/>
      <c r="G81" s="61"/>
      <c r="H81" s="61"/>
      <c r="I81" s="61"/>
      <c r="J81" s="59"/>
      <c r="K81" s="59" t="s">
        <v>254</v>
      </c>
      <c r="L81" s="62" t="s">
        <v>437</v>
      </c>
      <c r="M81" s="61">
        <f t="shared" si="5"/>
        <v>0</v>
      </c>
      <c r="N81" s="61"/>
      <c r="O81" s="61"/>
      <c r="P81" s="61"/>
      <c r="Q81" s="61"/>
      <c r="R81" s="61"/>
    </row>
    <row r="82" spans="1:18">
      <c r="A82" s="59"/>
      <c r="B82" s="59" t="s">
        <v>304</v>
      </c>
      <c r="C82" s="62" t="s">
        <v>458</v>
      </c>
      <c r="D82" s="61">
        <f t="shared" si="3"/>
        <v>0</v>
      </c>
      <c r="E82" s="61"/>
      <c r="F82" s="61"/>
      <c r="G82" s="61"/>
      <c r="H82" s="61"/>
      <c r="I82" s="61"/>
      <c r="J82" s="59"/>
      <c r="K82" s="59" t="s">
        <v>256</v>
      </c>
      <c r="L82" s="62" t="s">
        <v>439</v>
      </c>
      <c r="M82" s="61">
        <f t="shared" si="5"/>
        <v>0</v>
      </c>
      <c r="N82" s="61"/>
      <c r="O82" s="61"/>
      <c r="P82" s="61"/>
      <c r="Q82" s="61"/>
      <c r="R82" s="61"/>
    </row>
    <row r="83" spans="1:18">
      <c r="A83" s="63"/>
      <c r="B83" s="63"/>
      <c r="C83" s="63"/>
      <c r="D83" s="61"/>
      <c r="E83" s="61"/>
      <c r="F83" s="61"/>
      <c r="G83" s="61"/>
      <c r="H83" s="61"/>
      <c r="I83" s="61"/>
      <c r="J83" s="63"/>
      <c r="K83" s="63" t="s">
        <v>258</v>
      </c>
      <c r="L83" s="63" t="s">
        <v>442</v>
      </c>
      <c r="M83" s="61">
        <f t="shared" si="5"/>
        <v>0</v>
      </c>
      <c r="N83" s="61"/>
      <c r="O83" s="61"/>
      <c r="P83" s="61"/>
      <c r="Q83" s="61"/>
      <c r="R83" s="61"/>
    </row>
    <row r="84" spans="1:18">
      <c r="A84" s="63"/>
      <c r="B84" s="63"/>
      <c r="C84" s="63"/>
      <c r="D84" s="61"/>
      <c r="E84" s="61"/>
      <c r="F84" s="61"/>
      <c r="G84" s="61"/>
      <c r="H84" s="61"/>
      <c r="I84" s="61"/>
      <c r="J84" s="63"/>
      <c r="K84" s="63" t="s">
        <v>290</v>
      </c>
      <c r="L84" s="63" t="s">
        <v>358</v>
      </c>
      <c r="M84" s="61">
        <f t="shared" si="5"/>
        <v>10</v>
      </c>
      <c r="N84" s="61"/>
      <c r="O84" s="61">
        <v>10</v>
      </c>
      <c r="P84" s="61"/>
      <c r="Q84" s="61"/>
      <c r="R84" s="61">
        <v>50</v>
      </c>
    </row>
    <row r="85" spans="1:18">
      <c r="A85" s="63"/>
      <c r="B85" s="63"/>
      <c r="C85" s="63"/>
      <c r="D85" s="61"/>
      <c r="E85" s="61"/>
      <c r="F85" s="61"/>
      <c r="G85" s="61"/>
      <c r="H85" s="61"/>
      <c r="I85" s="61"/>
      <c r="J85" s="63"/>
      <c r="K85" s="63" t="s">
        <v>275</v>
      </c>
      <c r="L85" s="63" t="s">
        <v>366</v>
      </c>
      <c r="M85" s="61">
        <f t="shared" si="5"/>
        <v>0</v>
      </c>
      <c r="N85" s="61"/>
      <c r="O85" s="61"/>
      <c r="P85" s="61"/>
      <c r="Q85" s="61"/>
      <c r="R85" s="61"/>
    </row>
    <row r="86" spans="1:18">
      <c r="A86" s="63"/>
      <c r="B86" s="63"/>
      <c r="C86" s="63"/>
      <c r="D86" s="61"/>
      <c r="E86" s="61"/>
      <c r="F86" s="61"/>
      <c r="G86" s="61"/>
      <c r="H86" s="61"/>
      <c r="I86" s="61"/>
      <c r="J86" s="63"/>
      <c r="K86" s="63" t="s">
        <v>260</v>
      </c>
      <c r="L86" s="63" t="s">
        <v>446</v>
      </c>
      <c r="M86" s="61">
        <f t="shared" si="5"/>
        <v>0</v>
      </c>
      <c r="N86" s="61"/>
      <c r="O86" s="61"/>
      <c r="P86" s="61"/>
      <c r="Q86" s="61"/>
      <c r="R86" s="61"/>
    </row>
    <row r="87" spans="1:18">
      <c r="A87" s="63"/>
      <c r="B87" s="63"/>
      <c r="C87" s="63"/>
      <c r="D87" s="61"/>
      <c r="E87" s="61"/>
      <c r="F87" s="61"/>
      <c r="G87" s="61"/>
      <c r="H87" s="61"/>
      <c r="I87" s="61"/>
      <c r="J87" s="63"/>
      <c r="K87" s="63" t="s">
        <v>262</v>
      </c>
      <c r="L87" s="63" t="s">
        <v>448</v>
      </c>
      <c r="M87" s="61">
        <f t="shared" si="5"/>
        <v>0</v>
      </c>
      <c r="N87" s="61"/>
      <c r="O87" s="61"/>
      <c r="P87" s="61"/>
      <c r="Q87" s="61"/>
      <c r="R87" s="61"/>
    </row>
    <row r="88" spans="1:18">
      <c r="A88" s="63"/>
      <c r="B88" s="63"/>
      <c r="C88" s="63"/>
      <c r="D88" s="61"/>
      <c r="E88" s="61"/>
      <c r="F88" s="61"/>
      <c r="G88" s="61"/>
      <c r="H88" s="61"/>
      <c r="I88" s="61"/>
      <c r="J88" s="63"/>
      <c r="K88" s="63" t="s">
        <v>264</v>
      </c>
      <c r="L88" s="63" t="s">
        <v>467</v>
      </c>
      <c r="M88" s="61">
        <f t="shared" si="5"/>
        <v>0</v>
      </c>
      <c r="N88" s="61"/>
      <c r="O88" s="61"/>
      <c r="P88" s="61"/>
      <c r="Q88" s="61"/>
      <c r="R88" s="61"/>
    </row>
    <row r="89" spans="1:18">
      <c r="A89" s="63"/>
      <c r="B89" s="63"/>
      <c r="C89" s="63"/>
      <c r="D89" s="61"/>
      <c r="E89" s="61"/>
      <c r="F89" s="61"/>
      <c r="G89" s="61"/>
      <c r="H89" s="61"/>
      <c r="I89" s="61"/>
      <c r="J89" s="63"/>
      <c r="K89" s="63" t="s">
        <v>266</v>
      </c>
      <c r="L89" s="63" t="s">
        <v>468</v>
      </c>
      <c r="M89" s="61">
        <f t="shared" si="5"/>
        <v>0</v>
      </c>
      <c r="N89" s="61"/>
      <c r="O89" s="61"/>
      <c r="P89" s="61"/>
      <c r="Q89" s="61"/>
      <c r="R89" s="61"/>
    </row>
    <row r="90" spans="1:18">
      <c r="A90" s="63"/>
      <c r="B90" s="63"/>
      <c r="C90" s="63"/>
      <c r="D90" s="61"/>
      <c r="E90" s="61"/>
      <c r="F90" s="61"/>
      <c r="G90" s="61"/>
      <c r="H90" s="61"/>
      <c r="I90" s="61"/>
      <c r="J90" s="63"/>
      <c r="K90" s="63" t="s">
        <v>268</v>
      </c>
      <c r="L90" s="63" t="s">
        <v>469</v>
      </c>
      <c r="M90" s="61">
        <f t="shared" si="5"/>
        <v>0</v>
      </c>
      <c r="N90" s="61"/>
      <c r="O90" s="61"/>
      <c r="P90" s="61"/>
      <c r="Q90" s="61"/>
      <c r="R90" s="61"/>
    </row>
    <row r="91" spans="1:18">
      <c r="A91" s="63"/>
      <c r="B91" s="63"/>
      <c r="C91" s="63"/>
      <c r="D91" s="61"/>
      <c r="E91" s="61"/>
      <c r="F91" s="61"/>
      <c r="G91" s="61"/>
      <c r="H91" s="61"/>
      <c r="I91" s="61"/>
      <c r="J91" s="63"/>
      <c r="K91" s="63" t="s">
        <v>270</v>
      </c>
      <c r="L91" s="63" t="s">
        <v>470</v>
      </c>
      <c r="M91" s="61">
        <f t="shared" si="5"/>
        <v>0</v>
      </c>
      <c r="N91" s="61"/>
      <c r="O91" s="61"/>
      <c r="P91" s="61"/>
      <c r="Q91" s="61"/>
      <c r="R91" s="61"/>
    </row>
    <row r="92" spans="1:18">
      <c r="A92" s="63"/>
      <c r="B92" s="63"/>
      <c r="C92" s="63"/>
      <c r="D92" s="61"/>
      <c r="E92" s="61"/>
      <c r="F92" s="61"/>
      <c r="G92" s="61"/>
      <c r="H92" s="61"/>
      <c r="I92" s="61"/>
      <c r="J92" s="63"/>
      <c r="K92" s="63" t="s">
        <v>272</v>
      </c>
      <c r="L92" s="63" t="s">
        <v>360</v>
      </c>
      <c r="M92" s="61">
        <f t="shared" si="5"/>
        <v>0</v>
      </c>
      <c r="N92" s="61"/>
      <c r="O92" s="61"/>
      <c r="P92" s="61"/>
      <c r="Q92" s="61"/>
      <c r="R92" s="61"/>
    </row>
    <row r="93" spans="1:18">
      <c r="A93" s="63"/>
      <c r="B93" s="63"/>
      <c r="C93" s="63"/>
      <c r="D93" s="61"/>
      <c r="E93" s="61"/>
      <c r="F93" s="61"/>
      <c r="G93" s="61"/>
      <c r="H93" s="61"/>
      <c r="I93" s="61"/>
      <c r="J93" s="63"/>
      <c r="K93" s="63" t="s">
        <v>452</v>
      </c>
      <c r="L93" s="63" t="s">
        <v>453</v>
      </c>
      <c r="M93" s="61">
        <f t="shared" si="5"/>
        <v>0</v>
      </c>
      <c r="N93" s="61"/>
      <c r="O93" s="61"/>
      <c r="P93" s="61"/>
      <c r="Q93" s="61"/>
      <c r="R93" s="61"/>
    </row>
    <row r="94" spans="1:18">
      <c r="A94" s="63"/>
      <c r="B94" s="63"/>
      <c r="C94" s="63"/>
      <c r="D94" s="61"/>
      <c r="E94" s="61"/>
      <c r="F94" s="61"/>
      <c r="G94" s="61"/>
      <c r="H94" s="61"/>
      <c r="I94" s="61"/>
      <c r="J94" s="63"/>
      <c r="K94" s="63" t="s">
        <v>455</v>
      </c>
      <c r="L94" s="63" t="s">
        <v>456</v>
      </c>
      <c r="M94" s="61">
        <f t="shared" si="5"/>
        <v>0</v>
      </c>
      <c r="N94" s="61"/>
      <c r="O94" s="61"/>
      <c r="P94" s="61"/>
      <c r="Q94" s="61"/>
      <c r="R94" s="61"/>
    </row>
    <row r="95" spans="1:18">
      <c r="A95" s="63"/>
      <c r="B95" s="63"/>
      <c r="C95" s="63"/>
      <c r="D95" s="61"/>
      <c r="E95" s="61"/>
      <c r="F95" s="61"/>
      <c r="G95" s="61"/>
      <c r="H95" s="61"/>
      <c r="I95" s="61"/>
      <c r="J95" s="63"/>
      <c r="K95" s="63" t="s">
        <v>459</v>
      </c>
      <c r="L95" s="63" t="s">
        <v>460</v>
      </c>
      <c r="M95" s="61">
        <f t="shared" si="5"/>
        <v>0</v>
      </c>
      <c r="N95" s="61"/>
      <c r="O95" s="61"/>
      <c r="P95" s="61"/>
      <c r="Q95" s="61"/>
      <c r="R95" s="61"/>
    </row>
    <row r="96" spans="1:18">
      <c r="A96" s="63"/>
      <c r="B96" s="63"/>
      <c r="C96" s="63"/>
      <c r="D96" s="61"/>
      <c r="E96" s="61"/>
      <c r="F96" s="61"/>
      <c r="G96" s="61"/>
      <c r="H96" s="61"/>
      <c r="I96" s="61"/>
      <c r="J96" s="63"/>
      <c r="K96" s="63" t="s">
        <v>304</v>
      </c>
      <c r="L96" s="63" t="s">
        <v>368</v>
      </c>
      <c r="M96" s="61">
        <f t="shared" si="5"/>
        <v>0</v>
      </c>
      <c r="N96" s="61"/>
      <c r="O96" s="61"/>
      <c r="P96" s="61"/>
      <c r="Q96" s="61"/>
      <c r="R96" s="61"/>
    </row>
    <row r="97" spans="1:18">
      <c r="A97" s="63"/>
      <c r="B97" s="63"/>
      <c r="C97" s="63"/>
      <c r="D97" s="61"/>
      <c r="E97" s="61"/>
      <c r="F97" s="61"/>
      <c r="G97" s="61"/>
      <c r="H97" s="61"/>
      <c r="I97" s="61"/>
      <c r="J97" s="66" t="s">
        <v>471</v>
      </c>
      <c r="K97" s="66" t="s">
        <v>319</v>
      </c>
      <c r="L97" s="66" t="s">
        <v>472</v>
      </c>
      <c r="M97" s="61">
        <f t="shared" si="5"/>
        <v>0</v>
      </c>
      <c r="N97" s="61"/>
      <c r="O97" s="61"/>
      <c r="P97" s="61"/>
      <c r="Q97" s="61"/>
      <c r="R97" s="61"/>
    </row>
    <row r="98" spans="1:18">
      <c r="A98" s="63"/>
      <c r="B98" s="63"/>
      <c r="C98" s="63"/>
      <c r="D98" s="61"/>
      <c r="E98" s="61"/>
      <c r="F98" s="61"/>
      <c r="G98" s="61"/>
      <c r="H98" s="61"/>
      <c r="I98" s="61"/>
      <c r="J98" s="63"/>
      <c r="K98" s="63" t="s">
        <v>254</v>
      </c>
      <c r="L98" s="63" t="s">
        <v>473</v>
      </c>
      <c r="M98" s="61">
        <f t="shared" si="5"/>
        <v>0</v>
      </c>
      <c r="N98" s="61"/>
      <c r="O98" s="61"/>
      <c r="P98" s="61"/>
      <c r="Q98" s="61"/>
      <c r="R98" s="61"/>
    </row>
    <row r="99" spans="1:18">
      <c r="A99" s="63"/>
      <c r="B99" s="63"/>
      <c r="C99" s="63"/>
      <c r="D99" s="61"/>
      <c r="E99" s="61"/>
      <c r="F99" s="61"/>
      <c r="G99" s="61"/>
      <c r="H99" s="61"/>
      <c r="I99" s="61"/>
      <c r="J99" s="63"/>
      <c r="K99" s="63" t="s">
        <v>304</v>
      </c>
      <c r="L99" s="63" t="s">
        <v>400</v>
      </c>
      <c r="M99" s="61">
        <f t="shared" si="5"/>
        <v>0</v>
      </c>
      <c r="N99" s="61"/>
      <c r="O99" s="61"/>
      <c r="P99" s="61"/>
      <c r="Q99" s="61"/>
      <c r="R99" s="61"/>
    </row>
    <row r="100" spans="1:18">
      <c r="A100" s="63"/>
      <c r="B100" s="63"/>
      <c r="C100" s="63"/>
      <c r="D100" s="61"/>
      <c r="E100" s="61"/>
      <c r="F100" s="61"/>
      <c r="G100" s="61"/>
      <c r="H100" s="61"/>
      <c r="I100" s="61"/>
      <c r="J100" s="66" t="s">
        <v>474</v>
      </c>
      <c r="K100" s="66" t="s">
        <v>319</v>
      </c>
      <c r="L100" s="66" t="s">
        <v>394</v>
      </c>
      <c r="M100" s="61">
        <f t="shared" si="5"/>
        <v>0</v>
      </c>
      <c r="N100" s="61"/>
      <c r="O100" s="61"/>
      <c r="P100" s="61"/>
      <c r="Q100" s="61"/>
      <c r="R100" s="61"/>
    </row>
    <row r="101" spans="1:18">
      <c r="A101" s="63"/>
      <c r="B101" s="63"/>
      <c r="C101" s="63"/>
      <c r="D101" s="61"/>
      <c r="E101" s="61"/>
      <c r="F101" s="61"/>
      <c r="G101" s="61"/>
      <c r="H101" s="61"/>
      <c r="I101" s="61"/>
      <c r="J101" s="63"/>
      <c r="K101" s="63" t="s">
        <v>254</v>
      </c>
      <c r="L101" s="63" t="s">
        <v>473</v>
      </c>
      <c r="M101" s="61">
        <f t="shared" si="5"/>
        <v>0</v>
      </c>
      <c r="N101" s="61"/>
      <c r="O101" s="61"/>
      <c r="P101" s="61"/>
      <c r="Q101" s="61"/>
      <c r="R101" s="61"/>
    </row>
    <row r="102" spans="1:18">
      <c r="A102" s="63"/>
      <c r="B102" s="63"/>
      <c r="C102" s="63"/>
      <c r="D102" s="61"/>
      <c r="E102" s="61"/>
      <c r="F102" s="61"/>
      <c r="G102" s="61"/>
      <c r="H102" s="61"/>
      <c r="I102" s="61"/>
      <c r="J102" s="63"/>
      <c r="K102" s="63" t="s">
        <v>258</v>
      </c>
      <c r="L102" s="63" t="s">
        <v>475</v>
      </c>
      <c r="M102" s="61">
        <f t="shared" si="5"/>
        <v>0</v>
      </c>
      <c r="N102" s="61"/>
      <c r="O102" s="61"/>
      <c r="P102" s="61"/>
      <c r="Q102" s="61"/>
      <c r="R102" s="61"/>
    </row>
    <row r="103" spans="1:18">
      <c r="A103" s="63"/>
      <c r="B103" s="63"/>
      <c r="C103" s="63"/>
      <c r="D103" s="61"/>
      <c r="E103" s="61"/>
      <c r="F103" s="61"/>
      <c r="G103" s="61"/>
      <c r="H103" s="61"/>
      <c r="I103" s="61"/>
      <c r="J103" s="63"/>
      <c r="K103" s="63" t="s">
        <v>339</v>
      </c>
      <c r="L103" s="63" t="s">
        <v>395</v>
      </c>
      <c r="M103" s="61">
        <f t="shared" si="5"/>
        <v>0</v>
      </c>
      <c r="N103" s="61"/>
      <c r="O103" s="61"/>
      <c r="P103" s="61"/>
      <c r="Q103" s="61"/>
      <c r="R103" s="61"/>
    </row>
    <row r="104" spans="1:18">
      <c r="A104" s="63"/>
      <c r="B104" s="63"/>
      <c r="C104" s="63"/>
      <c r="D104" s="61"/>
      <c r="E104" s="61"/>
      <c r="F104" s="61"/>
      <c r="G104" s="61"/>
      <c r="H104" s="61"/>
      <c r="I104" s="61"/>
      <c r="J104" s="63"/>
      <c r="K104" s="63" t="s">
        <v>290</v>
      </c>
      <c r="L104" s="63" t="s">
        <v>397</v>
      </c>
      <c r="M104" s="61">
        <f t="shared" si="5"/>
        <v>0</v>
      </c>
      <c r="N104" s="61"/>
      <c r="O104" s="61"/>
      <c r="P104" s="61"/>
      <c r="Q104" s="61"/>
      <c r="R104" s="61"/>
    </row>
    <row r="105" spans="1:18">
      <c r="A105" s="63"/>
      <c r="B105" s="63"/>
      <c r="C105" s="63"/>
      <c r="D105" s="61"/>
      <c r="E105" s="61"/>
      <c r="F105" s="61"/>
      <c r="G105" s="61"/>
      <c r="H105" s="61"/>
      <c r="I105" s="61"/>
      <c r="J105" s="63"/>
      <c r="K105" s="63" t="s">
        <v>304</v>
      </c>
      <c r="L105" s="63" t="s">
        <v>400</v>
      </c>
      <c r="M105" s="61">
        <f t="shared" si="5"/>
        <v>0</v>
      </c>
      <c r="N105" s="61"/>
      <c r="O105" s="61"/>
      <c r="P105" s="61"/>
      <c r="Q105" s="61"/>
      <c r="R105" s="61"/>
    </row>
    <row r="106" spans="1:18">
      <c r="A106" s="63"/>
      <c r="B106" s="63"/>
      <c r="C106" s="63"/>
      <c r="D106" s="61"/>
      <c r="E106" s="61"/>
      <c r="F106" s="61"/>
      <c r="G106" s="61"/>
      <c r="H106" s="61"/>
      <c r="I106" s="61"/>
      <c r="J106" s="66" t="s">
        <v>476</v>
      </c>
      <c r="K106" s="66" t="s">
        <v>319</v>
      </c>
      <c r="L106" s="66" t="s">
        <v>420</v>
      </c>
      <c r="M106" s="61">
        <f t="shared" si="5"/>
        <v>0</v>
      </c>
      <c r="N106" s="61"/>
      <c r="O106" s="61"/>
      <c r="P106" s="61"/>
      <c r="Q106" s="61"/>
      <c r="R106" s="61"/>
    </row>
    <row r="107" spans="1:18">
      <c r="A107" s="63"/>
      <c r="B107" s="63"/>
      <c r="C107" s="63"/>
      <c r="D107" s="61"/>
      <c r="E107" s="61"/>
      <c r="F107" s="61"/>
      <c r="G107" s="61"/>
      <c r="H107" s="61"/>
      <c r="I107" s="61"/>
      <c r="J107" s="63"/>
      <c r="K107" s="63" t="s">
        <v>256</v>
      </c>
      <c r="L107" s="63" t="s">
        <v>422</v>
      </c>
      <c r="M107" s="61">
        <f t="shared" si="5"/>
        <v>0</v>
      </c>
      <c r="N107" s="61"/>
      <c r="O107" s="61"/>
      <c r="P107" s="61"/>
      <c r="Q107" s="61"/>
      <c r="R107" s="61"/>
    </row>
    <row r="108" spans="1:18">
      <c r="A108" s="63"/>
      <c r="B108" s="63"/>
      <c r="C108" s="63"/>
      <c r="D108" s="61"/>
      <c r="E108" s="61"/>
      <c r="F108" s="61"/>
      <c r="G108" s="61"/>
      <c r="H108" s="61"/>
      <c r="I108" s="61"/>
      <c r="J108" s="63"/>
      <c r="K108" s="63" t="s">
        <v>258</v>
      </c>
      <c r="L108" s="63" t="s">
        <v>423</v>
      </c>
      <c r="M108" s="61">
        <f t="shared" si="5"/>
        <v>0</v>
      </c>
      <c r="N108" s="61"/>
      <c r="O108" s="61"/>
      <c r="P108" s="61"/>
      <c r="Q108" s="61"/>
      <c r="R108" s="61"/>
    </row>
    <row r="109" spans="1:18">
      <c r="A109" s="63"/>
      <c r="B109" s="63"/>
      <c r="C109" s="63"/>
      <c r="D109" s="61"/>
      <c r="E109" s="61"/>
      <c r="F109" s="61"/>
      <c r="G109" s="61"/>
      <c r="H109" s="61"/>
      <c r="I109" s="61"/>
      <c r="J109" s="66" t="s">
        <v>477</v>
      </c>
      <c r="K109" s="66" t="s">
        <v>319</v>
      </c>
      <c r="L109" s="66" t="s">
        <v>458</v>
      </c>
      <c r="M109" s="61">
        <f t="shared" si="5"/>
        <v>0</v>
      </c>
      <c r="N109" s="61"/>
      <c r="O109" s="61"/>
      <c r="P109" s="61"/>
      <c r="Q109" s="61"/>
      <c r="R109" s="61"/>
    </row>
    <row r="110" spans="1:18">
      <c r="A110" s="63"/>
      <c r="B110" s="63"/>
      <c r="C110" s="63"/>
      <c r="D110" s="61"/>
      <c r="E110" s="61"/>
      <c r="F110" s="61"/>
      <c r="G110" s="61"/>
      <c r="H110" s="61"/>
      <c r="I110" s="61"/>
      <c r="J110" s="63"/>
      <c r="K110" s="63" t="s">
        <v>275</v>
      </c>
      <c r="L110" s="63" t="s">
        <v>461</v>
      </c>
      <c r="M110" s="61">
        <f t="shared" si="5"/>
        <v>0</v>
      </c>
      <c r="N110" s="61"/>
      <c r="O110" s="61"/>
      <c r="P110" s="61"/>
      <c r="Q110" s="61"/>
      <c r="R110" s="61"/>
    </row>
    <row r="111" spans="1:18">
      <c r="A111" s="63"/>
      <c r="B111" s="63"/>
      <c r="C111" s="63"/>
      <c r="D111" s="61"/>
      <c r="E111" s="61"/>
      <c r="F111" s="61"/>
      <c r="G111" s="61"/>
      <c r="H111" s="61"/>
      <c r="I111" s="61"/>
      <c r="J111" s="63"/>
      <c r="K111" s="63" t="s">
        <v>260</v>
      </c>
      <c r="L111" s="63" t="s">
        <v>463</v>
      </c>
      <c r="M111" s="61">
        <f t="shared" si="5"/>
        <v>0</v>
      </c>
      <c r="N111" s="61"/>
      <c r="O111" s="61"/>
      <c r="P111" s="61"/>
      <c r="Q111" s="61"/>
      <c r="R111" s="61"/>
    </row>
    <row r="112" spans="1:18">
      <c r="A112" s="63"/>
      <c r="B112" s="63"/>
      <c r="C112" s="63"/>
      <c r="D112" s="61"/>
      <c r="E112" s="61"/>
      <c r="F112" s="61"/>
      <c r="G112" s="61"/>
      <c r="H112" s="61"/>
      <c r="I112" s="61"/>
      <c r="J112" s="63"/>
      <c r="K112" s="63" t="s">
        <v>262</v>
      </c>
      <c r="L112" s="63" t="s">
        <v>466</v>
      </c>
      <c r="M112" s="61">
        <f t="shared" si="5"/>
        <v>0</v>
      </c>
      <c r="N112" s="61"/>
      <c r="O112" s="61"/>
      <c r="P112" s="61"/>
      <c r="Q112" s="61"/>
      <c r="R112" s="61"/>
    </row>
    <row r="113" spans="1:18">
      <c r="A113" s="63"/>
      <c r="B113" s="63"/>
      <c r="C113" s="63"/>
      <c r="D113" s="61"/>
      <c r="E113" s="61"/>
      <c r="F113" s="61"/>
      <c r="G113" s="61"/>
      <c r="H113" s="61"/>
      <c r="I113" s="61"/>
      <c r="J113" s="63"/>
      <c r="K113" s="63" t="s">
        <v>304</v>
      </c>
      <c r="L113" s="63" t="s">
        <v>458</v>
      </c>
      <c r="M113" s="61">
        <f t="shared" si="5"/>
        <v>0</v>
      </c>
      <c r="N113" s="61"/>
      <c r="O113" s="61"/>
      <c r="P113" s="61"/>
      <c r="Q113" s="61"/>
      <c r="R113" s="61"/>
    </row>
    <row r="114" spans="1:18">
      <c r="A114" s="64" t="s">
        <v>39</v>
      </c>
      <c r="B114" s="64"/>
      <c r="C114" s="64"/>
      <c r="D114" s="65">
        <f>E114+F114</f>
        <v>3311.42</v>
      </c>
      <c r="E114" s="65">
        <f>E8+E13+E24+E32+E39+E43+E46+E50+E53+E59+E62+E67+E70+E75+E78</f>
        <v>3301.42</v>
      </c>
      <c r="F114" s="65">
        <f>F8+F13+F24+F32+F39+F43+F46+F50+F53+F59+F62+F67+F70+F75+F78</f>
        <v>10</v>
      </c>
      <c r="G114" s="65">
        <f>G8+G13+G24+G32+G39+G43+G46+G50+G53+G59+G62+G67+G70+G75+G78</f>
        <v>50</v>
      </c>
      <c r="H114" s="65">
        <f>H8+H13+H24+H32+H39+H43+H46+H50+H53+H59+H62+H67+H70+H75+H78</f>
        <v>0</v>
      </c>
      <c r="I114" s="65">
        <f>I8+I13+I24+I32+I39+I43+I46+I50+I53+I59+I62+I67+I70+I75+I78</f>
        <v>50</v>
      </c>
      <c r="J114" s="64" t="s">
        <v>39</v>
      </c>
      <c r="K114" s="64"/>
      <c r="L114" s="64"/>
      <c r="M114" s="65">
        <f t="shared" si="5"/>
        <v>3311.42</v>
      </c>
      <c r="N114" s="65">
        <f>N8+N22+N50+N62+N67+N80+N97+N100+N106+N109</f>
        <v>3301.42</v>
      </c>
      <c r="O114" s="65">
        <f>O8+O22+O50+O62+O67+O80+O97+O100+O106+O109</f>
        <v>10</v>
      </c>
      <c r="P114" s="65">
        <f>P8+P22+P50+P62+P67+P80+P97+P100+P106+P109</f>
        <v>0</v>
      </c>
      <c r="Q114" s="65">
        <f>Q8+Q22+Q50+Q62+Q67+Q80+Q97+Q100+Q106+Q109</f>
        <v>0</v>
      </c>
      <c r="R114" s="65">
        <f>R8+R22+R50+R62+R67+R80+R97+R100+R106+R109</f>
        <v>50</v>
      </c>
    </row>
  </sheetData>
  <mergeCells count="12">
    <mergeCell ref="A1:E1"/>
    <mergeCell ref="A2:R2"/>
    <mergeCell ref="A4:I4"/>
    <mergeCell ref="J4:R4"/>
    <mergeCell ref="A5:C5"/>
    <mergeCell ref="D5:F5"/>
    <mergeCell ref="G5:I5"/>
    <mergeCell ref="J5:L5"/>
    <mergeCell ref="M5:O5"/>
    <mergeCell ref="P5:R5"/>
    <mergeCell ref="A114:C114"/>
    <mergeCell ref="J114:L114"/>
  </mergeCells>
  <printOptions horizontalCentered="1"/>
  <pageMargins left="0.0388888888888889" right="0.0388888888888889" top="0.747916666666667" bottom="0.747916666666667" header="0.313888888888889" footer="0.313888888888889"/>
  <pageSetup paperSize="9" scale="63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2"/>
  <sheetViews>
    <sheetView tabSelected="1" workbookViewId="0">
      <selection activeCell="C14" sqref="C14"/>
    </sheetView>
  </sheetViews>
  <sheetFormatPr defaultColWidth="9" defaultRowHeight="13.5" outlineLevelCol="7"/>
  <cols>
    <col min="1" max="1" width="31.375" style="38" customWidth="1"/>
    <col min="2" max="2" width="21.25" style="38" customWidth="1"/>
    <col min="3" max="3" width="21.375" style="38" customWidth="1"/>
    <col min="4" max="4" width="24.875" style="38" customWidth="1"/>
    <col min="5" max="5" width="23.5" style="38" customWidth="1"/>
    <col min="6" max="8" width="11.625" style="38" customWidth="1"/>
    <col min="9" max="16384" width="9" style="38"/>
  </cols>
  <sheetData>
    <row r="1" ht="39.95" customHeight="1" spans="1:8">
      <c r="A1" s="3" t="s">
        <v>478</v>
      </c>
      <c r="B1" s="3"/>
      <c r="C1" s="3"/>
      <c r="D1" s="3"/>
      <c r="E1" s="3"/>
      <c r="F1" s="39"/>
      <c r="G1" s="39"/>
      <c r="H1" s="39"/>
    </row>
    <row r="2" ht="3" customHeight="1"/>
    <row r="3" s="37" customFormat="1" ht="28.5" customHeight="1" spans="1:5">
      <c r="A3" s="40" t="s">
        <v>479</v>
      </c>
      <c r="B3" s="40"/>
      <c r="C3" s="40"/>
      <c r="D3" s="40"/>
      <c r="E3" s="41" t="s">
        <v>41</v>
      </c>
    </row>
    <row r="4" ht="30" customHeight="1" spans="1:5">
      <c r="A4" s="42" t="s">
        <v>480</v>
      </c>
      <c r="B4" s="42" t="s">
        <v>481</v>
      </c>
      <c r="C4" s="42" t="s">
        <v>482</v>
      </c>
      <c r="D4" s="43" t="s">
        <v>483</v>
      </c>
      <c r="E4" s="43"/>
    </row>
    <row r="5" ht="30" customHeight="1" spans="1:5">
      <c r="A5" s="44"/>
      <c r="B5" s="44"/>
      <c r="C5" s="44"/>
      <c r="D5" s="45" t="s">
        <v>484</v>
      </c>
      <c r="E5" s="45" t="s">
        <v>485</v>
      </c>
    </row>
    <row r="6" ht="30" customHeight="1" spans="1:5">
      <c r="A6" s="46" t="s">
        <v>98</v>
      </c>
      <c r="B6" s="47">
        <f>SUM(B7:B9)</f>
        <v>27.84</v>
      </c>
      <c r="C6" s="47">
        <f>SUM(C7:C9)</f>
        <v>27.85</v>
      </c>
      <c r="D6" s="47">
        <f t="shared" ref="D6:D11" si="0">C6-B6</f>
        <v>0.0100000000000016</v>
      </c>
      <c r="E6" s="48">
        <f t="shared" ref="E6:E11" si="1">D6/C6</f>
        <v>0.000359066427289105</v>
      </c>
    </row>
    <row r="7" ht="30" customHeight="1" spans="1:5">
      <c r="A7" s="49" t="s">
        <v>486</v>
      </c>
      <c r="B7" s="47"/>
      <c r="C7" s="47"/>
      <c r="D7" s="47"/>
      <c r="E7" s="47"/>
    </row>
    <row r="8" ht="30" customHeight="1" spans="1:5">
      <c r="A8" s="49" t="s">
        <v>487</v>
      </c>
      <c r="B8" s="47">
        <v>17.34</v>
      </c>
      <c r="C8" s="47">
        <v>17.35</v>
      </c>
      <c r="D8" s="47">
        <f t="shared" si="0"/>
        <v>0.0100000000000016</v>
      </c>
      <c r="E8" s="48">
        <f t="shared" si="1"/>
        <v>0.000576368876080782</v>
      </c>
    </row>
    <row r="9" ht="30" customHeight="1" spans="1:5">
      <c r="A9" s="49" t="s">
        <v>488</v>
      </c>
      <c r="B9" s="47">
        <v>10.5</v>
      </c>
      <c r="C9" s="47">
        <v>10.5</v>
      </c>
      <c r="D9" s="47">
        <f>B9-C9</f>
        <v>0</v>
      </c>
      <c r="E9" s="47">
        <f t="shared" si="1"/>
        <v>0</v>
      </c>
    </row>
    <row r="10" ht="30" customHeight="1" spans="1:5">
      <c r="A10" s="49" t="s">
        <v>489</v>
      </c>
      <c r="B10" s="47"/>
      <c r="C10" s="47"/>
      <c r="D10" s="47"/>
      <c r="E10" s="47"/>
    </row>
    <row r="11" ht="30" customHeight="1" spans="1:5">
      <c r="A11" s="49" t="s">
        <v>490</v>
      </c>
      <c r="B11" s="47">
        <v>10.5</v>
      </c>
      <c r="C11" s="47">
        <v>10.5</v>
      </c>
      <c r="D11" s="47">
        <f t="shared" si="0"/>
        <v>0</v>
      </c>
      <c r="E11" s="48">
        <f t="shared" si="1"/>
        <v>0</v>
      </c>
    </row>
    <row r="12" ht="132" customHeight="1" spans="1:5">
      <c r="A12" s="50" t="s">
        <v>491</v>
      </c>
      <c r="B12" s="50"/>
      <c r="C12" s="50"/>
      <c r="D12" s="50"/>
      <c r="E12" s="50"/>
    </row>
  </sheetData>
  <mergeCells count="6">
    <mergeCell ref="A1:E1"/>
    <mergeCell ref="D4:E4"/>
    <mergeCell ref="A12:E12"/>
    <mergeCell ref="A4:A5"/>
    <mergeCell ref="B4:B5"/>
    <mergeCell ref="C4:C5"/>
  </mergeCells>
  <pageMargins left="0.751388888888889" right="0.751388888888889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部门收支总表</vt:lpstr>
      <vt:lpstr>部门收入总表</vt:lpstr>
      <vt:lpstr>部门支出总表</vt:lpstr>
      <vt:lpstr>财政拨款收支预算总表</vt:lpstr>
      <vt:lpstr>一般公共预算支出表</vt:lpstr>
      <vt:lpstr>基本支出预算表</vt:lpstr>
      <vt:lpstr>基金预算支出情况表</vt:lpstr>
      <vt:lpstr>财政拨款支出明细表（按经济分类科目）</vt:lpstr>
      <vt:lpstr>“三公”经费公共预算财政拨款支出情况表</vt:lpstr>
      <vt:lpstr>县级绩效目标表-1</vt:lpstr>
      <vt:lpstr>县级绩效目标表-2</vt:lpstr>
      <vt:lpstr>县级绩效目标表</vt:lpstr>
      <vt:lpstr>政府采购表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null,null,总收发</cp:lastModifiedBy>
  <dcterms:created xsi:type="dcterms:W3CDTF">2006-09-16T00:00:00Z</dcterms:created>
  <dcterms:modified xsi:type="dcterms:W3CDTF">2019-04-25T03:22:06Z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